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siminsupotusai\kekka\"/>
    </mc:Choice>
  </mc:AlternateContent>
  <xr:revisionPtr revIDLastSave="0" documentId="13_ncr:1_{E7C53FB8-41F2-4146-817E-F918AE75BDF2}" xr6:coauthVersionLast="45" xr6:coauthVersionMax="45" xr10:uidLastSave="{00000000-0000-0000-0000-000000000000}"/>
  <bookViews>
    <workbookView xWindow="-108" yWindow="-108" windowWidth="23256" windowHeight="12576" tabRatio="822" xr2:uid="{00000000-000D-0000-FFFF-FFFF01000000}"/>
  </bookViews>
  <sheets>
    <sheet name="結果" sheetId="336" r:id="rId1"/>
    <sheet name="提出" sheetId="134" r:id="rId2"/>
  </sheets>
  <definedNames>
    <definedName name="_xlnm.Print_Area" localSheetId="0">結果!$A$1:$BO$195</definedName>
    <definedName name="_xlnm.Print_Area" localSheetId="1">提出!$A$1:$K$37</definedName>
  </definedNames>
  <calcPr calcId="191029"/>
</workbook>
</file>

<file path=xl/calcChain.xml><?xml version="1.0" encoding="utf-8"?>
<calcChain xmlns="http://schemas.openxmlformats.org/spreadsheetml/2006/main">
  <c r="BA49" i="336" l="1"/>
  <c r="BA48" i="336"/>
  <c r="BD130" i="336"/>
  <c r="BD129" i="336"/>
  <c r="BD127" i="336"/>
  <c r="BD126" i="336"/>
  <c r="AY130" i="336"/>
  <c r="AY129" i="336"/>
  <c r="AY127" i="336"/>
  <c r="AY126" i="336"/>
  <c r="N65" i="336"/>
  <c r="N64" i="336"/>
  <c r="N63" i="336"/>
  <c r="N176" i="336"/>
  <c r="N175" i="336"/>
  <c r="N174" i="336"/>
  <c r="N173" i="336"/>
  <c r="N172" i="336"/>
  <c r="N171" i="336"/>
  <c r="BA158" i="336"/>
  <c r="BA157" i="336"/>
  <c r="BA156" i="336"/>
  <c r="BA155" i="336"/>
  <c r="BA154" i="336"/>
  <c r="BA153" i="336"/>
  <c r="N158" i="336"/>
  <c r="N157" i="336"/>
  <c r="N156" i="336"/>
  <c r="N155" i="336"/>
  <c r="N154" i="336"/>
  <c r="N153" i="336"/>
  <c r="N110" i="336"/>
  <c r="N109" i="336"/>
  <c r="N108" i="336"/>
  <c r="N107" i="336"/>
  <c r="N106" i="336"/>
  <c r="N105" i="336"/>
  <c r="N88" i="336"/>
  <c r="N87" i="336"/>
  <c r="N86" i="336"/>
  <c r="N85" i="336"/>
  <c r="N84" i="336"/>
  <c r="N83" i="336"/>
  <c r="N62" i="336"/>
  <c r="N61" i="336"/>
  <c r="N60" i="336"/>
  <c r="E33" i="134" l="1"/>
  <c r="E31" i="134"/>
  <c r="D33" i="134"/>
  <c r="D31" i="134"/>
  <c r="I27" i="134"/>
  <c r="I25" i="134"/>
  <c r="H27" i="134"/>
  <c r="H25" i="134"/>
  <c r="I19" i="134"/>
  <c r="I17" i="134"/>
  <c r="H19" i="134"/>
  <c r="H17" i="134"/>
  <c r="D27" i="134"/>
  <c r="D25" i="134"/>
  <c r="C27" i="134"/>
  <c r="C25" i="134"/>
  <c r="D23" i="134"/>
  <c r="D21" i="134"/>
  <c r="C23" i="134"/>
  <c r="C21" i="134"/>
  <c r="D19" i="134"/>
  <c r="D17" i="134"/>
  <c r="C19" i="134"/>
  <c r="C17" i="134"/>
  <c r="BB145" i="336"/>
  <c r="AZ145" i="336"/>
  <c r="BA145" i="336" s="1"/>
  <c r="AY145" i="336"/>
  <c r="AX145" i="336"/>
  <c r="AV145" i="336"/>
  <c r="AW145" i="336" s="1"/>
  <c r="AT145" i="336"/>
  <c r="AR145" i="336"/>
  <c r="AS145" i="336" s="1"/>
  <c r="BB144" i="336"/>
  <c r="AZ144" i="336"/>
  <c r="BA144" i="336" s="1"/>
  <c r="AY144" i="336"/>
  <c r="AX144" i="336"/>
  <c r="AV144" i="336"/>
  <c r="AW144" i="336" s="1"/>
  <c r="AT144" i="336"/>
  <c r="AR144" i="336"/>
  <c r="AS144" i="336" s="1"/>
  <c r="BB143" i="336"/>
  <c r="AZ143" i="336"/>
  <c r="BA143" i="336" s="1"/>
  <c r="AX143" i="336"/>
  <c r="AV143" i="336"/>
  <c r="AW143" i="336" s="1"/>
  <c r="AT143" i="336"/>
  <c r="AR143" i="336"/>
  <c r="BE142" i="336"/>
  <c r="BC145" i="336" s="1"/>
  <c r="AX142" i="336"/>
  <c r="AV142" i="336"/>
  <c r="AW142" i="336" s="1"/>
  <c r="AU145" i="336" s="1"/>
  <c r="AU142" i="336"/>
  <c r="AT142" i="336"/>
  <c r="AR142" i="336"/>
  <c r="AS142" i="336" s="1"/>
  <c r="BE141" i="336"/>
  <c r="BC144" i="336" s="1"/>
  <c r="AX141" i="336"/>
  <c r="AV141" i="336"/>
  <c r="AW141" i="336" s="1"/>
  <c r="AU144" i="336" s="1"/>
  <c r="AU141" i="336"/>
  <c r="AT141" i="336"/>
  <c r="AR141" i="336"/>
  <c r="AS141" i="336" s="1"/>
  <c r="BG140" i="336"/>
  <c r="BC143" i="336" s="1"/>
  <c r="BE140" i="336"/>
  <c r="AX140" i="336"/>
  <c r="AV140" i="336"/>
  <c r="AW140" i="336" s="1"/>
  <c r="AT140" i="336"/>
  <c r="AR140" i="336"/>
  <c r="BE139" i="336"/>
  <c r="BA139" i="336"/>
  <c r="AY142" i="336" s="1"/>
  <c r="AT139" i="336"/>
  <c r="AR139" i="336"/>
  <c r="AS139" i="336" s="1"/>
  <c r="BE138" i="336"/>
  <c r="BA138" i="336"/>
  <c r="AY141" i="336" s="1"/>
  <c r="AT138" i="336"/>
  <c r="AR138" i="336"/>
  <c r="AS138" i="336" s="1"/>
  <c r="BG137" i="336"/>
  <c r="AY143" i="336" s="1"/>
  <c r="BE137" i="336"/>
  <c r="BC137" i="336"/>
  <c r="AY140" i="336" s="1"/>
  <c r="BA137" i="336"/>
  <c r="AT137" i="336"/>
  <c r="AR137" i="336"/>
  <c r="BE136" i="336"/>
  <c r="BA136" i="336"/>
  <c r="AW136" i="336"/>
  <c r="AU139" i="336" s="1"/>
  <c r="BS135" i="336"/>
  <c r="BR135" i="336"/>
  <c r="BP135" i="336"/>
  <c r="BO135" i="336"/>
  <c r="BE135" i="336"/>
  <c r="BA135" i="336"/>
  <c r="AW135" i="336"/>
  <c r="AU138" i="336" s="1"/>
  <c r="BG134" i="336"/>
  <c r="AU143" i="336" s="1"/>
  <c r="BE134" i="336"/>
  <c r="BC134" i="336"/>
  <c r="AU140" i="336" s="1"/>
  <c r="BA134" i="336"/>
  <c r="AY134" i="336"/>
  <c r="AU137" i="336" s="1"/>
  <c r="AW134" i="336"/>
  <c r="BD133" i="336"/>
  <c r="AZ133" i="336"/>
  <c r="AV133" i="336"/>
  <c r="AR133" i="336"/>
  <c r="BD132" i="336"/>
  <c r="AZ132" i="336"/>
  <c r="AV132" i="336"/>
  <c r="AR132" i="336"/>
  <c r="O145" i="336"/>
  <c r="M145" i="336"/>
  <c r="N145" i="336" s="1"/>
  <c r="L145" i="336"/>
  <c r="K145" i="336"/>
  <c r="I145" i="336"/>
  <c r="J145" i="336" s="1"/>
  <c r="G145" i="336"/>
  <c r="E145" i="336"/>
  <c r="O144" i="336"/>
  <c r="M144" i="336"/>
  <c r="N144" i="336" s="1"/>
  <c r="L144" i="336"/>
  <c r="K144" i="336"/>
  <c r="I144" i="336"/>
  <c r="J144" i="336" s="1"/>
  <c r="G144" i="336"/>
  <c r="E144" i="336"/>
  <c r="F144" i="336" s="1"/>
  <c r="O143" i="336"/>
  <c r="M143" i="336"/>
  <c r="N143" i="336" s="1"/>
  <c r="K143" i="336"/>
  <c r="I143" i="336"/>
  <c r="J143" i="336" s="1"/>
  <c r="G143" i="336"/>
  <c r="E143" i="336"/>
  <c r="F143" i="336" s="1"/>
  <c r="R142" i="336"/>
  <c r="P145" i="336" s="1"/>
  <c r="K142" i="336"/>
  <c r="I142" i="336"/>
  <c r="J142" i="336" s="1"/>
  <c r="H145" i="336" s="1"/>
  <c r="H142" i="336"/>
  <c r="G142" i="336"/>
  <c r="E142" i="336"/>
  <c r="F142" i="336" s="1"/>
  <c r="R141" i="336"/>
  <c r="P144" i="336" s="1"/>
  <c r="K141" i="336"/>
  <c r="I141" i="336"/>
  <c r="J141" i="336" s="1"/>
  <c r="H144" i="336" s="1"/>
  <c r="H141" i="336"/>
  <c r="G141" i="336"/>
  <c r="E141" i="336"/>
  <c r="F141" i="336" s="1"/>
  <c r="T140" i="336"/>
  <c r="P143" i="336" s="1"/>
  <c r="R140" i="336"/>
  <c r="K140" i="336"/>
  <c r="I140" i="336"/>
  <c r="J140" i="336" s="1"/>
  <c r="G140" i="336"/>
  <c r="E140" i="336"/>
  <c r="F140" i="336" s="1"/>
  <c r="R139" i="336"/>
  <c r="N139" i="336"/>
  <c r="L142" i="336" s="1"/>
  <c r="G139" i="336"/>
  <c r="E139" i="336"/>
  <c r="F139" i="336" s="1"/>
  <c r="R138" i="336"/>
  <c r="N138" i="336"/>
  <c r="L141" i="336" s="1"/>
  <c r="G138" i="336"/>
  <c r="E138" i="336"/>
  <c r="T137" i="336"/>
  <c r="L143" i="336" s="1"/>
  <c r="R137" i="336"/>
  <c r="P137" i="336"/>
  <c r="L140" i="336" s="1"/>
  <c r="N137" i="336"/>
  <c r="G137" i="336"/>
  <c r="E137" i="336"/>
  <c r="F137" i="336" s="1"/>
  <c r="R136" i="336"/>
  <c r="N136" i="336"/>
  <c r="J136" i="336"/>
  <c r="H139" i="336" s="1"/>
  <c r="AF135" i="336"/>
  <c r="AE135" i="336"/>
  <c r="AC135" i="336"/>
  <c r="AB135" i="336"/>
  <c r="R135" i="336"/>
  <c r="N135" i="336"/>
  <c r="J135" i="336"/>
  <c r="H138" i="336" s="1"/>
  <c r="T134" i="336"/>
  <c r="H143" i="336" s="1"/>
  <c r="R134" i="336"/>
  <c r="P134" i="336"/>
  <c r="H140" i="336" s="1"/>
  <c r="N134" i="336"/>
  <c r="L134" i="336"/>
  <c r="H137" i="336" s="1"/>
  <c r="J134" i="336"/>
  <c r="Q133" i="336"/>
  <c r="M133" i="336"/>
  <c r="I133" i="336"/>
  <c r="E133" i="336"/>
  <c r="Q132" i="336"/>
  <c r="M132" i="336"/>
  <c r="I132" i="336"/>
  <c r="E132" i="336"/>
  <c r="O51" i="336"/>
  <c r="M51" i="336"/>
  <c r="N51" i="336" s="1"/>
  <c r="L51" i="336"/>
  <c r="K51" i="336"/>
  <c r="I51" i="336"/>
  <c r="J51" i="336" s="1"/>
  <c r="G51" i="336"/>
  <c r="E51" i="336"/>
  <c r="O50" i="336"/>
  <c r="M50" i="336"/>
  <c r="N50" i="336" s="1"/>
  <c r="L50" i="336"/>
  <c r="K50" i="336"/>
  <c r="I50" i="336"/>
  <c r="J50" i="336" s="1"/>
  <c r="G50" i="336"/>
  <c r="E50" i="336"/>
  <c r="F50" i="336" s="1"/>
  <c r="O49" i="336"/>
  <c r="M49" i="336"/>
  <c r="N49" i="336" s="1"/>
  <c r="K49" i="336"/>
  <c r="I49" i="336"/>
  <c r="J49" i="336" s="1"/>
  <c r="G49" i="336"/>
  <c r="E49" i="336"/>
  <c r="R48" i="336"/>
  <c r="P51" i="336" s="1"/>
  <c r="K48" i="336"/>
  <c r="I48" i="336"/>
  <c r="J48" i="336" s="1"/>
  <c r="H51" i="336" s="1"/>
  <c r="H48" i="336"/>
  <c r="G48" i="336"/>
  <c r="E48" i="336"/>
  <c r="F48" i="336" s="1"/>
  <c r="R47" i="336"/>
  <c r="P50" i="336" s="1"/>
  <c r="K47" i="336"/>
  <c r="I47" i="336"/>
  <c r="J47" i="336" s="1"/>
  <c r="H50" i="336" s="1"/>
  <c r="H47" i="336"/>
  <c r="G47" i="336"/>
  <c r="E47" i="336"/>
  <c r="F47" i="336" s="1"/>
  <c r="T46" i="336"/>
  <c r="P49" i="336" s="1"/>
  <c r="R46" i="336"/>
  <c r="K46" i="336"/>
  <c r="I46" i="336"/>
  <c r="J46" i="336" s="1"/>
  <c r="G46" i="336"/>
  <c r="E46" i="336"/>
  <c r="F46" i="336" s="1"/>
  <c r="R45" i="336"/>
  <c r="N45" i="336"/>
  <c r="L48" i="336" s="1"/>
  <c r="G45" i="336"/>
  <c r="E45" i="336"/>
  <c r="F45" i="336" s="1"/>
  <c r="R44" i="336"/>
  <c r="N44" i="336"/>
  <c r="L47" i="336" s="1"/>
  <c r="G44" i="336"/>
  <c r="E44" i="336"/>
  <c r="T43" i="336"/>
  <c r="L49" i="336" s="1"/>
  <c r="R43" i="336"/>
  <c r="P43" i="336"/>
  <c r="L46" i="336" s="1"/>
  <c r="N43" i="336"/>
  <c r="G43" i="336"/>
  <c r="E43" i="336"/>
  <c r="F43" i="336" s="1"/>
  <c r="R42" i="336"/>
  <c r="N42" i="336"/>
  <c r="J42" i="336"/>
  <c r="H45" i="336" s="1"/>
  <c r="AF41" i="336"/>
  <c r="AE41" i="336"/>
  <c r="AC41" i="336"/>
  <c r="AB41" i="336"/>
  <c r="R41" i="336"/>
  <c r="N41" i="336"/>
  <c r="J41" i="336"/>
  <c r="H44" i="336" s="1"/>
  <c r="T40" i="336"/>
  <c r="H49" i="336" s="1"/>
  <c r="R40" i="336"/>
  <c r="P40" i="336"/>
  <c r="H46" i="336" s="1"/>
  <c r="N40" i="336"/>
  <c r="L40" i="336"/>
  <c r="H43" i="336" s="1"/>
  <c r="J40" i="336"/>
  <c r="Q39" i="336"/>
  <c r="M39" i="336"/>
  <c r="I39" i="336"/>
  <c r="E39" i="336"/>
  <c r="Q38" i="336"/>
  <c r="M38" i="336"/>
  <c r="I38" i="336"/>
  <c r="E38" i="336"/>
  <c r="S185" i="336"/>
  <c r="Q185" i="336"/>
  <c r="R185" i="336" s="1"/>
  <c r="P185" i="336"/>
  <c r="O185" i="336"/>
  <c r="M185" i="336"/>
  <c r="N185" i="336" s="1"/>
  <c r="K185" i="336"/>
  <c r="I185" i="336"/>
  <c r="J185" i="336" s="1"/>
  <c r="H185" i="336"/>
  <c r="G185" i="336"/>
  <c r="E185" i="336"/>
  <c r="F185" i="336" s="1"/>
  <c r="S184" i="336"/>
  <c r="Q184" i="336"/>
  <c r="R184" i="336" s="1"/>
  <c r="P184" i="336"/>
  <c r="O184" i="336"/>
  <c r="M184" i="336"/>
  <c r="N184" i="336" s="1"/>
  <c r="K184" i="336"/>
  <c r="I184" i="336"/>
  <c r="J184" i="336" s="1"/>
  <c r="H184" i="336"/>
  <c r="G184" i="336"/>
  <c r="E184" i="336"/>
  <c r="F184" i="336" s="1"/>
  <c r="S183" i="336"/>
  <c r="Q183" i="336"/>
  <c r="R183" i="336" s="1"/>
  <c r="O183" i="336"/>
  <c r="M183" i="336"/>
  <c r="N183" i="336" s="1"/>
  <c r="K183" i="336"/>
  <c r="I183" i="336"/>
  <c r="J183" i="336" s="1"/>
  <c r="G183" i="336"/>
  <c r="E183" i="336"/>
  <c r="F183" i="336" s="1"/>
  <c r="V182" i="336"/>
  <c r="T185" i="336" s="1"/>
  <c r="O182" i="336"/>
  <c r="M182" i="336"/>
  <c r="N182" i="336" s="1"/>
  <c r="L185" i="336" s="1"/>
  <c r="L182" i="336"/>
  <c r="K182" i="336"/>
  <c r="I182" i="336"/>
  <c r="J182" i="336" s="1"/>
  <c r="G182" i="336"/>
  <c r="E182" i="336"/>
  <c r="F182" i="336" s="1"/>
  <c r="V181" i="336"/>
  <c r="T184" i="336" s="1"/>
  <c r="O181" i="336"/>
  <c r="M181" i="336"/>
  <c r="N181" i="336" s="1"/>
  <c r="L184" i="336" s="1"/>
  <c r="L181" i="336"/>
  <c r="K181" i="336"/>
  <c r="I181" i="336"/>
  <c r="J181" i="336" s="1"/>
  <c r="G181" i="336"/>
  <c r="E181" i="336"/>
  <c r="F181" i="336" s="1"/>
  <c r="X180" i="336"/>
  <c r="T183" i="336" s="1"/>
  <c r="V180" i="336"/>
  <c r="O180" i="336"/>
  <c r="M180" i="336"/>
  <c r="N180" i="336" s="1"/>
  <c r="K180" i="336"/>
  <c r="I180" i="336"/>
  <c r="J180" i="336" s="1"/>
  <c r="G180" i="336"/>
  <c r="E180" i="336"/>
  <c r="V179" i="336"/>
  <c r="R179" i="336"/>
  <c r="P182" i="336" s="1"/>
  <c r="L179" i="336"/>
  <c r="K179" i="336"/>
  <c r="I179" i="336"/>
  <c r="J179" i="336" s="1"/>
  <c r="H182" i="336" s="1"/>
  <c r="H179" i="336"/>
  <c r="G179" i="336"/>
  <c r="E179" i="336"/>
  <c r="F179" i="336" s="1"/>
  <c r="V178" i="336"/>
  <c r="R178" i="336"/>
  <c r="P181" i="336" s="1"/>
  <c r="L178" i="336"/>
  <c r="K178" i="336"/>
  <c r="I178" i="336"/>
  <c r="J178" i="336" s="1"/>
  <c r="H181" i="336" s="1"/>
  <c r="H178" i="336"/>
  <c r="G178" i="336"/>
  <c r="E178" i="336"/>
  <c r="X177" i="336"/>
  <c r="P183" i="336" s="1"/>
  <c r="V177" i="336"/>
  <c r="T177" i="336"/>
  <c r="P180" i="336" s="1"/>
  <c r="R177" i="336"/>
  <c r="K177" i="336"/>
  <c r="I177" i="336"/>
  <c r="G177" i="336"/>
  <c r="E177" i="336"/>
  <c r="F177" i="336" s="1"/>
  <c r="V176" i="336"/>
  <c r="R176" i="336"/>
  <c r="G176" i="336"/>
  <c r="E176" i="336"/>
  <c r="F176" i="336" s="1"/>
  <c r="V175" i="336"/>
  <c r="R175" i="336"/>
  <c r="G175" i="336"/>
  <c r="E175" i="336"/>
  <c r="F175" i="336" s="1"/>
  <c r="X174" i="336"/>
  <c r="L183" i="336" s="1"/>
  <c r="V174" i="336"/>
  <c r="T174" i="336"/>
  <c r="L180" i="336" s="1"/>
  <c r="R174" i="336"/>
  <c r="P174" i="336"/>
  <c r="L177" i="336" s="1"/>
  <c r="G174" i="336"/>
  <c r="E174" i="336"/>
  <c r="V173" i="336"/>
  <c r="R173" i="336"/>
  <c r="J173" i="336"/>
  <c r="H176" i="336" s="1"/>
  <c r="AJ172" i="336"/>
  <c r="AI172" i="336"/>
  <c r="AG172" i="336"/>
  <c r="AF172" i="336"/>
  <c r="V172" i="336"/>
  <c r="R172" i="336"/>
  <c r="J172" i="336"/>
  <c r="H175" i="336" s="1"/>
  <c r="X171" i="336"/>
  <c r="H183" i="336" s="1"/>
  <c r="V171" i="336"/>
  <c r="T171" i="336"/>
  <c r="H180" i="336" s="1"/>
  <c r="R171" i="336"/>
  <c r="P171" i="336"/>
  <c r="H177" i="336" s="1"/>
  <c r="L171" i="336"/>
  <c r="H174" i="336" s="1"/>
  <c r="J171" i="336"/>
  <c r="U170" i="336"/>
  <c r="Q170" i="336"/>
  <c r="M170" i="336"/>
  <c r="I170" i="336"/>
  <c r="E170" i="336"/>
  <c r="U169" i="336"/>
  <c r="Q169" i="336"/>
  <c r="M169" i="336"/>
  <c r="I169" i="336"/>
  <c r="E169" i="336"/>
  <c r="BF167" i="336"/>
  <c r="BD167" i="336"/>
  <c r="BE167" i="336" s="1"/>
  <c r="BC167" i="336"/>
  <c r="BB167" i="336"/>
  <c r="AZ167" i="336"/>
  <c r="BA167" i="336" s="1"/>
  <c r="AX167" i="336"/>
  <c r="AV167" i="336"/>
  <c r="AW167" i="336" s="1"/>
  <c r="AU167" i="336"/>
  <c r="AT167" i="336"/>
  <c r="AR167" i="336"/>
  <c r="AS167" i="336" s="1"/>
  <c r="BF166" i="336"/>
  <c r="BD166" i="336"/>
  <c r="BE166" i="336" s="1"/>
  <c r="BC166" i="336"/>
  <c r="BB166" i="336"/>
  <c r="AZ166" i="336"/>
  <c r="BA166" i="336" s="1"/>
  <c r="AX166" i="336"/>
  <c r="AV166" i="336"/>
  <c r="AW166" i="336" s="1"/>
  <c r="AU166" i="336"/>
  <c r="AT166" i="336"/>
  <c r="AR166" i="336"/>
  <c r="AS166" i="336" s="1"/>
  <c r="BF165" i="336"/>
  <c r="BD165" i="336"/>
  <c r="BE165" i="336" s="1"/>
  <c r="BB165" i="336"/>
  <c r="AZ165" i="336"/>
  <c r="BA165" i="336" s="1"/>
  <c r="AX165" i="336"/>
  <c r="AV165" i="336"/>
  <c r="AT165" i="336"/>
  <c r="AR165" i="336"/>
  <c r="BI164" i="336"/>
  <c r="BG167" i="336" s="1"/>
  <c r="BB164" i="336"/>
  <c r="AZ164" i="336"/>
  <c r="BA164" i="336" s="1"/>
  <c r="AY167" i="336" s="1"/>
  <c r="AY164" i="336"/>
  <c r="AX164" i="336"/>
  <c r="AV164" i="336"/>
  <c r="AW164" i="336" s="1"/>
  <c r="AT164" i="336"/>
  <c r="AR164" i="336"/>
  <c r="AS164" i="336" s="1"/>
  <c r="BI163" i="336"/>
  <c r="BG166" i="336" s="1"/>
  <c r="BB163" i="336"/>
  <c r="AZ163" i="336"/>
  <c r="BA163" i="336" s="1"/>
  <c r="AY166" i="336" s="1"/>
  <c r="AY163" i="336"/>
  <c r="AX163" i="336"/>
  <c r="AV163" i="336"/>
  <c r="AW163" i="336" s="1"/>
  <c r="AT163" i="336"/>
  <c r="AR163" i="336"/>
  <c r="AS163" i="336" s="1"/>
  <c r="BK162" i="336"/>
  <c r="BG165" i="336" s="1"/>
  <c r="BI162" i="336"/>
  <c r="BB162" i="336"/>
  <c r="AZ162" i="336"/>
  <c r="BA162" i="336" s="1"/>
  <c r="AX162" i="336"/>
  <c r="AV162" i="336"/>
  <c r="AW162" i="336" s="1"/>
  <c r="AT162" i="336"/>
  <c r="AR162" i="336"/>
  <c r="BI161" i="336"/>
  <c r="BE161" i="336"/>
  <c r="BC164" i="336" s="1"/>
  <c r="AY161" i="336"/>
  <c r="AX161" i="336"/>
  <c r="AV161" i="336"/>
  <c r="AW161" i="336" s="1"/>
  <c r="AU164" i="336" s="1"/>
  <c r="AU161" i="336"/>
  <c r="AT161" i="336"/>
  <c r="AR161" i="336"/>
  <c r="AS161" i="336" s="1"/>
  <c r="BI160" i="336"/>
  <c r="BE160" i="336"/>
  <c r="BC163" i="336" s="1"/>
  <c r="AY160" i="336"/>
  <c r="AX160" i="336"/>
  <c r="AV160" i="336"/>
  <c r="AW160" i="336" s="1"/>
  <c r="AU163" i="336" s="1"/>
  <c r="AU160" i="336"/>
  <c r="AT160" i="336"/>
  <c r="AR160" i="336"/>
  <c r="BK159" i="336"/>
  <c r="BC165" i="336" s="1"/>
  <c r="BI159" i="336"/>
  <c r="BG159" i="336"/>
  <c r="BC162" i="336" s="1"/>
  <c r="BE159" i="336"/>
  <c r="AX159" i="336"/>
  <c r="AV159" i="336"/>
  <c r="AW159" i="336" s="1"/>
  <c r="AT159" i="336"/>
  <c r="AR159" i="336"/>
  <c r="AS159" i="336" s="1"/>
  <c r="BI158" i="336"/>
  <c r="BE158" i="336"/>
  <c r="AT158" i="336"/>
  <c r="AR158" i="336"/>
  <c r="AS158" i="336" s="1"/>
  <c r="BI157" i="336"/>
  <c r="BE157" i="336"/>
  <c r="AT157" i="336"/>
  <c r="AR157" i="336"/>
  <c r="AS157" i="336" s="1"/>
  <c r="BK156" i="336"/>
  <c r="AY165" i="336" s="1"/>
  <c r="BI156" i="336"/>
  <c r="BG156" i="336"/>
  <c r="AY162" i="336" s="1"/>
  <c r="BE156" i="336"/>
  <c r="BC156" i="336"/>
  <c r="AY159" i="336" s="1"/>
  <c r="AT156" i="336"/>
  <c r="AR156" i="336"/>
  <c r="BI155" i="336"/>
  <c r="BE155" i="336"/>
  <c r="AW155" i="336"/>
  <c r="AU158" i="336" s="1"/>
  <c r="BW154" i="336"/>
  <c r="BV154" i="336"/>
  <c r="BT154" i="336"/>
  <c r="BS154" i="336"/>
  <c r="BI154" i="336"/>
  <c r="BE154" i="336"/>
  <c r="AW154" i="336"/>
  <c r="AU157" i="336" s="1"/>
  <c r="BK153" i="336"/>
  <c r="AU165" i="336" s="1"/>
  <c r="BI153" i="336"/>
  <c r="BG153" i="336"/>
  <c r="AU162" i="336" s="1"/>
  <c r="BE153" i="336"/>
  <c r="BC153" i="336"/>
  <c r="AU159" i="336" s="1"/>
  <c r="AY153" i="336"/>
  <c r="AU156" i="336" s="1"/>
  <c r="AW153" i="336"/>
  <c r="BH152" i="336"/>
  <c r="BD152" i="336"/>
  <c r="AZ152" i="336"/>
  <c r="AV152" i="336"/>
  <c r="AR152" i="336"/>
  <c r="BH151" i="336"/>
  <c r="BD151" i="336"/>
  <c r="AZ151" i="336"/>
  <c r="AV151" i="336"/>
  <c r="AR151" i="336"/>
  <c r="S167" i="336"/>
  <c r="Q167" i="336"/>
  <c r="R167" i="336" s="1"/>
  <c r="P167" i="336"/>
  <c r="O167" i="336"/>
  <c r="M167" i="336"/>
  <c r="N167" i="336" s="1"/>
  <c r="K167" i="336"/>
  <c r="I167" i="336"/>
  <c r="J167" i="336" s="1"/>
  <c r="H167" i="336"/>
  <c r="G167" i="336"/>
  <c r="E167" i="336"/>
  <c r="F167" i="336" s="1"/>
  <c r="S166" i="336"/>
  <c r="Q166" i="336"/>
  <c r="R166" i="336" s="1"/>
  <c r="P166" i="336"/>
  <c r="O166" i="336"/>
  <c r="M166" i="336"/>
  <c r="N166" i="336" s="1"/>
  <c r="K166" i="336"/>
  <c r="I166" i="336"/>
  <c r="J166" i="336" s="1"/>
  <c r="H166" i="336"/>
  <c r="G166" i="336"/>
  <c r="E166" i="336"/>
  <c r="F166" i="336" s="1"/>
  <c r="S165" i="336"/>
  <c r="Q165" i="336"/>
  <c r="R165" i="336" s="1"/>
  <c r="O165" i="336"/>
  <c r="M165" i="336"/>
  <c r="N165" i="336" s="1"/>
  <c r="K165" i="336"/>
  <c r="I165" i="336"/>
  <c r="G165" i="336"/>
  <c r="E165" i="336"/>
  <c r="F165" i="336" s="1"/>
  <c r="V164" i="336"/>
  <c r="T167" i="336" s="1"/>
  <c r="O164" i="336"/>
  <c r="M164" i="336"/>
  <c r="N164" i="336" s="1"/>
  <c r="L167" i="336" s="1"/>
  <c r="L164" i="336"/>
  <c r="K164" i="336"/>
  <c r="I164" i="336"/>
  <c r="J164" i="336" s="1"/>
  <c r="G164" i="336"/>
  <c r="E164" i="336"/>
  <c r="F164" i="336" s="1"/>
  <c r="V163" i="336"/>
  <c r="T166" i="336" s="1"/>
  <c r="O163" i="336"/>
  <c r="M163" i="336"/>
  <c r="N163" i="336" s="1"/>
  <c r="L166" i="336" s="1"/>
  <c r="L163" i="336"/>
  <c r="K163" i="336"/>
  <c r="I163" i="336"/>
  <c r="J163" i="336" s="1"/>
  <c r="G163" i="336"/>
  <c r="E163" i="336"/>
  <c r="F163" i="336" s="1"/>
  <c r="X162" i="336"/>
  <c r="T165" i="336" s="1"/>
  <c r="V162" i="336"/>
  <c r="O162" i="336"/>
  <c r="M162" i="336"/>
  <c r="N162" i="336" s="1"/>
  <c r="K162" i="336"/>
  <c r="I162" i="336"/>
  <c r="J162" i="336" s="1"/>
  <c r="G162" i="336"/>
  <c r="E162" i="336"/>
  <c r="V161" i="336"/>
  <c r="R161" i="336"/>
  <c r="P164" i="336" s="1"/>
  <c r="L161" i="336"/>
  <c r="K161" i="336"/>
  <c r="I161" i="336"/>
  <c r="J161" i="336" s="1"/>
  <c r="H164" i="336" s="1"/>
  <c r="H161" i="336"/>
  <c r="G161" i="336"/>
  <c r="E161" i="336"/>
  <c r="F161" i="336" s="1"/>
  <c r="V160" i="336"/>
  <c r="R160" i="336"/>
  <c r="P163" i="336" s="1"/>
  <c r="L160" i="336"/>
  <c r="K160" i="336"/>
  <c r="I160" i="336"/>
  <c r="J160" i="336" s="1"/>
  <c r="H163" i="336" s="1"/>
  <c r="H160" i="336"/>
  <c r="G160" i="336"/>
  <c r="E160" i="336"/>
  <c r="F160" i="336" s="1"/>
  <c r="X159" i="336"/>
  <c r="P165" i="336" s="1"/>
  <c r="V159" i="336"/>
  <c r="T159" i="336"/>
  <c r="P162" i="336" s="1"/>
  <c r="R159" i="336"/>
  <c r="K159" i="336"/>
  <c r="I159" i="336"/>
  <c r="J159" i="336" s="1"/>
  <c r="G159" i="336"/>
  <c r="E159" i="336"/>
  <c r="V158" i="336"/>
  <c r="R158" i="336"/>
  <c r="G158" i="336"/>
  <c r="E158" i="336"/>
  <c r="F158" i="336" s="1"/>
  <c r="V157" i="336"/>
  <c r="R157" i="336"/>
  <c r="G157" i="336"/>
  <c r="E157" i="336"/>
  <c r="F157" i="336" s="1"/>
  <c r="X156" i="336"/>
  <c r="L165" i="336" s="1"/>
  <c r="V156" i="336"/>
  <c r="T156" i="336"/>
  <c r="L162" i="336" s="1"/>
  <c r="R156" i="336"/>
  <c r="P156" i="336"/>
  <c r="L159" i="336" s="1"/>
  <c r="G156" i="336"/>
  <c r="E156" i="336"/>
  <c r="V155" i="336"/>
  <c r="R155" i="336"/>
  <c r="J155" i="336"/>
  <c r="H158" i="336" s="1"/>
  <c r="AJ154" i="336"/>
  <c r="AI154" i="336"/>
  <c r="AG154" i="336"/>
  <c r="AF154" i="336"/>
  <c r="V154" i="336"/>
  <c r="R154" i="336"/>
  <c r="J154" i="336"/>
  <c r="H157" i="336" s="1"/>
  <c r="X153" i="336"/>
  <c r="H165" i="336" s="1"/>
  <c r="V153" i="336"/>
  <c r="T153" i="336"/>
  <c r="H162" i="336" s="1"/>
  <c r="R153" i="336"/>
  <c r="P153" i="336"/>
  <c r="H159" i="336" s="1"/>
  <c r="L153" i="336"/>
  <c r="H156" i="336" s="1"/>
  <c r="J153" i="336"/>
  <c r="U152" i="336"/>
  <c r="Q152" i="336"/>
  <c r="M152" i="336"/>
  <c r="I152" i="336"/>
  <c r="E152" i="336"/>
  <c r="U151" i="336"/>
  <c r="Q151" i="336"/>
  <c r="M151" i="336"/>
  <c r="I151" i="336"/>
  <c r="E151" i="336"/>
  <c r="S119" i="336"/>
  <c r="Q119" i="336"/>
  <c r="R119" i="336" s="1"/>
  <c r="P119" i="336"/>
  <c r="O119" i="336"/>
  <c r="M119" i="336"/>
  <c r="N119" i="336" s="1"/>
  <c r="K119" i="336"/>
  <c r="I119" i="336"/>
  <c r="J119" i="336" s="1"/>
  <c r="H119" i="336"/>
  <c r="G119" i="336"/>
  <c r="E119" i="336"/>
  <c r="F119" i="336" s="1"/>
  <c r="S118" i="336"/>
  <c r="Q118" i="336"/>
  <c r="R118" i="336" s="1"/>
  <c r="P118" i="336"/>
  <c r="O118" i="336"/>
  <c r="M118" i="336"/>
  <c r="N118" i="336" s="1"/>
  <c r="K118" i="336"/>
  <c r="I118" i="336"/>
  <c r="J118" i="336" s="1"/>
  <c r="H118" i="336"/>
  <c r="G118" i="336"/>
  <c r="E118" i="336"/>
  <c r="F118" i="336" s="1"/>
  <c r="S117" i="336"/>
  <c r="Q117" i="336"/>
  <c r="R117" i="336" s="1"/>
  <c r="O117" i="336"/>
  <c r="M117" i="336"/>
  <c r="N117" i="336" s="1"/>
  <c r="K117" i="336"/>
  <c r="I117" i="336"/>
  <c r="J117" i="336" s="1"/>
  <c r="G117" i="336"/>
  <c r="E117" i="336"/>
  <c r="V116" i="336"/>
  <c r="T119" i="336" s="1"/>
  <c r="O116" i="336"/>
  <c r="M116" i="336"/>
  <c r="N116" i="336" s="1"/>
  <c r="L119" i="336" s="1"/>
  <c r="L116" i="336"/>
  <c r="K116" i="336"/>
  <c r="I116" i="336"/>
  <c r="J116" i="336" s="1"/>
  <c r="G116" i="336"/>
  <c r="E116" i="336"/>
  <c r="F116" i="336" s="1"/>
  <c r="V115" i="336"/>
  <c r="T118" i="336" s="1"/>
  <c r="O115" i="336"/>
  <c r="M115" i="336"/>
  <c r="N115" i="336" s="1"/>
  <c r="L118" i="336" s="1"/>
  <c r="L115" i="336"/>
  <c r="K115" i="336"/>
  <c r="I115" i="336"/>
  <c r="J115" i="336" s="1"/>
  <c r="G115" i="336"/>
  <c r="E115" i="336"/>
  <c r="F115" i="336" s="1"/>
  <c r="X114" i="336"/>
  <c r="T117" i="336" s="1"/>
  <c r="V114" i="336"/>
  <c r="O114" i="336"/>
  <c r="M114" i="336"/>
  <c r="N114" i="336" s="1"/>
  <c r="K114" i="336"/>
  <c r="I114" i="336"/>
  <c r="J114" i="336" s="1"/>
  <c r="G114" i="336"/>
  <c r="E114" i="336"/>
  <c r="V113" i="336"/>
  <c r="R113" i="336"/>
  <c r="P116" i="336" s="1"/>
  <c r="L113" i="336"/>
  <c r="K113" i="336"/>
  <c r="I113" i="336"/>
  <c r="J113" i="336" s="1"/>
  <c r="H116" i="336" s="1"/>
  <c r="H113" i="336"/>
  <c r="G113" i="336"/>
  <c r="E113" i="336"/>
  <c r="F113" i="336" s="1"/>
  <c r="V112" i="336"/>
  <c r="R112" i="336"/>
  <c r="P115" i="336" s="1"/>
  <c r="L112" i="336"/>
  <c r="K112" i="336"/>
  <c r="I112" i="336"/>
  <c r="J112" i="336" s="1"/>
  <c r="H112" i="336"/>
  <c r="G112" i="336"/>
  <c r="E112" i="336"/>
  <c r="F112" i="336" s="1"/>
  <c r="X111" i="336"/>
  <c r="P117" i="336" s="1"/>
  <c r="V111" i="336"/>
  <c r="T111" i="336"/>
  <c r="P114" i="336" s="1"/>
  <c r="R111" i="336"/>
  <c r="K111" i="336"/>
  <c r="I111" i="336"/>
  <c r="G111" i="336"/>
  <c r="E111" i="336"/>
  <c r="F111" i="336" s="1"/>
  <c r="V110" i="336"/>
  <c r="R110" i="336"/>
  <c r="G110" i="336"/>
  <c r="E110" i="336"/>
  <c r="F110" i="336" s="1"/>
  <c r="V109" i="336"/>
  <c r="R109" i="336"/>
  <c r="G109" i="336"/>
  <c r="E109" i="336"/>
  <c r="F109" i="336" s="1"/>
  <c r="X108" i="336"/>
  <c r="L117" i="336" s="1"/>
  <c r="V108" i="336"/>
  <c r="T108" i="336"/>
  <c r="L114" i="336" s="1"/>
  <c r="R108" i="336"/>
  <c r="P108" i="336"/>
  <c r="L111" i="336" s="1"/>
  <c r="G108" i="336"/>
  <c r="E108" i="336"/>
  <c r="V107" i="336"/>
  <c r="R107" i="336"/>
  <c r="J107" i="336"/>
  <c r="H110" i="336" s="1"/>
  <c r="AJ106" i="336"/>
  <c r="AI106" i="336"/>
  <c r="AG106" i="336"/>
  <c r="AF106" i="336"/>
  <c r="V106" i="336"/>
  <c r="R106" i="336"/>
  <c r="J106" i="336"/>
  <c r="H109" i="336" s="1"/>
  <c r="X105" i="336"/>
  <c r="H117" i="336" s="1"/>
  <c r="V105" i="336"/>
  <c r="T105" i="336"/>
  <c r="H114" i="336" s="1"/>
  <c r="R105" i="336"/>
  <c r="P105" i="336"/>
  <c r="H111" i="336" s="1"/>
  <c r="L105" i="336"/>
  <c r="H108" i="336" s="1"/>
  <c r="J105" i="336"/>
  <c r="U104" i="336"/>
  <c r="Q104" i="336"/>
  <c r="M104" i="336"/>
  <c r="I104" i="336"/>
  <c r="E104" i="336"/>
  <c r="U103" i="336"/>
  <c r="Q103" i="336"/>
  <c r="M103" i="336"/>
  <c r="I103" i="336"/>
  <c r="E103" i="336"/>
  <c r="S97" i="336"/>
  <c r="Q97" i="336"/>
  <c r="R97" i="336" s="1"/>
  <c r="P97" i="336"/>
  <c r="O97" i="336"/>
  <c r="M97" i="336"/>
  <c r="N97" i="336" s="1"/>
  <c r="K97" i="336"/>
  <c r="I97" i="336"/>
  <c r="J97" i="336" s="1"/>
  <c r="H97" i="336"/>
  <c r="G97" i="336"/>
  <c r="E97" i="336"/>
  <c r="F97" i="336" s="1"/>
  <c r="S96" i="336"/>
  <c r="Q96" i="336"/>
  <c r="R96" i="336" s="1"/>
  <c r="P96" i="336"/>
  <c r="O96" i="336"/>
  <c r="M96" i="336"/>
  <c r="N96" i="336" s="1"/>
  <c r="K96" i="336"/>
  <c r="I96" i="336"/>
  <c r="J96" i="336" s="1"/>
  <c r="H96" i="336"/>
  <c r="G96" i="336"/>
  <c r="E96" i="336"/>
  <c r="F96" i="336" s="1"/>
  <c r="S95" i="336"/>
  <c r="Q95" i="336"/>
  <c r="R95" i="336" s="1"/>
  <c r="O95" i="336"/>
  <c r="M95" i="336"/>
  <c r="N95" i="336" s="1"/>
  <c r="K95" i="336"/>
  <c r="I95" i="336"/>
  <c r="J95" i="336" s="1"/>
  <c r="G95" i="336"/>
  <c r="E95" i="336"/>
  <c r="V94" i="336"/>
  <c r="T97" i="336" s="1"/>
  <c r="O94" i="336"/>
  <c r="M94" i="336"/>
  <c r="N94" i="336" s="1"/>
  <c r="L97" i="336" s="1"/>
  <c r="L94" i="336"/>
  <c r="K94" i="336"/>
  <c r="I94" i="336"/>
  <c r="J94" i="336" s="1"/>
  <c r="G94" i="336"/>
  <c r="E94" i="336"/>
  <c r="F94" i="336" s="1"/>
  <c r="V93" i="336"/>
  <c r="T96" i="336" s="1"/>
  <c r="O93" i="336"/>
  <c r="M93" i="336"/>
  <c r="N93" i="336" s="1"/>
  <c r="L96" i="336" s="1"/>
  <c r="L93" i="336"/>
  <c r="K93" i="336"/>
  <c r="I93" i="336"/>
  <c r="J93" i="336" s="1"/>
  <c r="G93" i="336"/>
  <c r="E93" i="336"/>
  <c r="F93" i="336" s="1"/>
  <c r="X92" i="336"/>
  <c r="T95" i="336" s="1"/>
  <c r="V92" i="336"/>
  <c r="O92" i="336"/>
  <c r="M92" i="336"/>
  <c r="N92" i="336" s="1"/>
  <c r="K92" i="336"/>
  <c r="I92" i="336"/>
  <c r="J92" i="336" s="1"/>
  <c r="G92" i="336"/>
  <c r="E92" i="336"/>
  <c r="V91" i="336"/>
  <c r="R91" i="336"/>
  <c r="P94" i="336" s="1"/>
  <c r="L91" i="336"/>
  <c r="K91" i="336"/>
  <c r="I91" i="336"/>
  <c r="J91" i="336" s="1"/>
  <c r="H94" i="336" s="1"/>
  <c r="H91" i="336"/>
  <c r="G91" i="336"/>
  <c r="E91" i="336"/>
  <c r="F91" i="336" s="1"/>
  <c r="V90" i="336"/>
  <c r="R90" i="336"/>
  <c r="P93" i="336" s="1"/>
  <c r="L90" i="336"/>
  <c r="K90" i="336"/>
  <c r="I90" i="336"/>
  <c r="J90" i="336" s="1"/>
  <c r="H93" i="336" s="1"/>
  <c r="H90" i="336"/>
  <c r="G90" i="336"/>
  <c r="E90" i="336"/>
  <c r="F90" i="336" s="1"/>
  <c r="X89" i="336"/>
  <c r="P95" i="336" s="1"/>
  <c r="V89" i="336"/>
  <c r="T89" i="336"/>
  <c r="P92" i="336" s="1"/>
  <c r="R89" i="336"/>
  <c r="K89" i="336"/>
  <c r="I89" i="336"/>
  <c r="G89" i="336"/>
  <c r="E89" i="336"/>
  <c r="V88" i="336"/>
  <c r="R88" i="336"/>
  <c r="G88" i="336"/>
  <c r="E88" i="336"/>
  <c r="F88" i="336" s="1"/>
  <c r="V87" i="336"/>
  <c r="R87" i="336"/>
  <c r="G87" i="336"/>
  <c r="E87" i="336"/>
  <c r="F87" i="336" s="1"/>
  <c r="X86" i="336"/>
  <c r="L95" i="336" s="1"/>
  <c r="V86" i="336"/>
  <c r="T86" i="336"/>
  <c r="L92" i="336" s="1"/>
  <c r="R86" i="336"/>
  <c r="P86" i="336"/>
  <c r="L89" i="336" s="1"/>
  <c r="G86" i="336"/>
  <c r="E86" i="336"/>
  <c r="V85" i="336"/>
  <c r="R85" i="336"/>
  <c r="J85" i="336"/>
  <c r="H88" i="336" s="1"/>
  <c r="AJ84" i="336"/>
  <c r="AI84" i="336"/>
  <c r="AG84" i="336"/>
  <c r="AF84" i="336"/>
  <c r="V84" i="336"/>
  <c r="R84" i="336"/>
  <c r="J84" i="336"/>
  <c r="H87" i="336" s="1"/>
  <c r="X83" i="336"/>
  <c r="H95" i="336" s="1"/>
  <c r="V83" i="336"/>
  <c r="T83" i="336"/>
  <c r="H92" i="336" s="1"/>
  <c r="R83" i="336"/>
  <c r="P83" i="336"/>
  <c r="H89" i="336" s="1"/>
  <c r="L83" i="336"/>
  <c r="H86" i="336" s="1"/>
  <c r="J83" i="336"/>
  <c r="U82" i="336"/>
  <c r="Q82" i="336"/>
  <c r="M82" i="336"/>
  <c r="I82" i="336"/>
  <c r="E82" i="336"/>
  <c r="U81" i="336"/>
  <c r="Q81" i="336"/>
  <c r="M81" i="336"/>
  <c r="I81" i="336"/>
  <c r="E81" i="336"/>
  <c r="P60" i="336"/>
  <c r="H66" i="336" s="1"/>
  <c r="P63" i="336"/>
  <c r="L66" i="336" s="1"/>
  <c r="BB36" i="336"/>
  <c r="AZ36" i="336"/>
  <c r="BA36" i="336" s="1"/>
  <c r="AY36" i="336"/>
  <c r="AX36" i="336"/>
  <c r="AV36" i="336"/>
  <c r="AW36" i="336" s="1"/>
  <c r="AT36" i="336"/>
  <c r="AR36" i="336"/>
  <c r="AS36" i="336" s="1"/>
  <c r="BB35" i="336"/>
  <c r="AZ35" i="336"/>
  <c r="BA35" i="336" s="1"/>
  <c r="AY35" i="336"/>
  <c r="AX35" i="336"/>
  <c r="AV35" i="336"/>
  <c r="AW35" i="336" s="1"/>
  <c r="AT35" i="336"/>
  <c r="AR35" i="336"/>
  <c r="AS35" i="336" s="1"/>
  <c r="BB34" i="336"/>
  <c r="AZ34" i="336"/>
  <c r="BA34" i="336" s="1"/>
  <c r="AX34" i="336"/>
  <c r="AV34" i="336"/>
  <c r="AW34" i="336" s="1"/>
  <c r="AT34" i="336"/>
  <c r="AR34" i="336"/>
  <c r="BE33" i="336"/>
  <c r="BC36" i="336" s="1"/>
  <c r="AX33" i="336"/>
  <c r="AV33" i="336"/>
  <c r="AW33" i="336" s="1"/>
  <c r="AU36" i="336" s="1"/>
  <c r="AU33" i="336"/>
  <c r="AT33" i="336"/>
  <c r="AR33" i="336"/>
  <c r="AS33" i="336" s="1"/>
  <c r="BE32" i="336"/>
  <c r="BC35" i="336" s="1"/>
  <c r="AX32" i="336"/>
  <c r="AV32" i="336"/>
  <c r="AW32" i="336" s="1"/>
  <c r="AU35" i="336" s="1"/>
  <c r="AU32" i="336"/>
  <c r="AT32" i="336"/>
  <c r="AR32" i="336"/>
  <c r="AS32" i="336" s="1"/>
  <c r="BG31" i="336"/>
  <c r="BC34" i="336" s="1"/>
  <c r="BE31" i="336"/>
  <c r="AX31" i="336"/>
  <c r="AV31" i="336"/>
  <c r="AW31" i="336" s="1"/>
  <c r="AT31" i="336"/>
  <c r="AR31" i="336"/>
  <c r="BE30" i="336"/>
  <c r="BA30" i="336"/>
  <c r="AY33" i="336" s="1"/>
  <c r="AT30" i="336"/>
  <c r="AR30" i="336"/>
  <c r="AS30" i="336" s="1"/>
  <c r="BE29" i="336"/>
  <c r="BA29" i="336"/>
  <c r="AY32" i="336" s="1"/>
  <c r="AT29" i="336"/>
  <c r="AR29" i="336"/>
  <c r="AS29" i="336" s="1"/>
  <c r="BG28" i="336"/>
  <c r="AY34" i="336" s="1"/>
  <c r="BE28" i="336"/>
  <c r="BC28" i="336"/>
  <c r="AY31" i="336" s="1"/>
  <c r="BA28" i="336"/>
  <c r="AT28" i="336"/>
  <c r="AR28" i="336"/>
  <c r="BE27" i="336"/>
  <c r="BA27" i="336"/>
  <c r="AW27" i="336"/>
  <c r="AU30" i="336" s="1"/>
  <c r="BS26" i="336"/>
  <c r="BR26" i="336"/>
  <c r="BP26" i="336"/>
  <c r="BO26" i="336"/>
  <c r="BE26" i="336"/>
  <c r="BA26" i="336"/>
  <c r="AW26" i="336"/>
  <c r="AU29" i="336" s="1"/>
  <c r="BG25" i="336"/>
  <c r="AU34" i="336" s="1"/>
  <c r="BE25" i="336"/>
  <c r="BC25" i="336"/>
  <c r="AU31" i="336" s="1"/>
  <c r="BA25" i="336"/>
  <c r="AY25" i="336"/>
  <c r="AU28" i="336" s="1"/>
  <c r="AW25" i="336"/>
  <c r="BD24" i="336"/>
  <c r="AZ24" i="336"/>
  <c r="AV24" i="336"/>
  <c r="AR24" i="336"/>
  <c r="BD23" i="336"/>
  <c r="AZ23" i="336"/>
  <c r="AV23" i="336"/>
  <c r="AR23" i="336"/>
  <c r="O36" i="336"/>
  <c r="M36" i="336"/>
  <c r="N36" i="336" s="1"/>
  <c r="L36" i="336"/>
  <c r="K36" i="336"/>
  <c r="I36" i="336"/>
  <c r="J36" i="336" s="1"/>
  <c r="G36" i="336"/>
  <c r="E36" i="336"/>
  <c r="F36" i="336" s="1"/>
  <c r="O35" i="336"/>
  <c r="M35" i="336"/>
  <c r="N35" i="336" s="1"/>
  <c r="L35" i="336"/>
  <c r="K35" i="336"/>
  <c r="I35" i="336"/>
  <c r="J35" i="336" s="1"/>
  <c r="G35" i="336"/>
  <c r="E35" i="336"/>
  <c r="F35" i="336" s="1"/>
  <c r="O34" i="336"/>
  <c r="M34" i="336"/>
  <c r="N34" i="336" s="1"/>
  <c r="K34" i="336"/>
  <c r="I34" i="336"/>
  <c r="J34" i="336" s="1"/>
  <c r="G34" i="336"/>
  <c r="E34" i="336"/>
  <c r="R33" i="336"/>
  <c r="P36" i="336" s="1"/>
  <c r="K33" i="336"/>
  <c r="I33" i="336"/>
  <c r="J33" i="336" s="1"/>
  <c r="H36" i="336" s="1"/>
  <c r="H33" i="336"/>
  <c r="G33" i="336"/>
  <c r="E33" i="336"/>
  <c r="F33" i="336" s="1"/>
  <c r="R32" i="336"/>
  <c r="P35" i="336" s="1"/>
  <c r="K32" i="336"/>
  <c r="I32" i="336"/>
  <c r="J32" i="336" s="1"/>
  <c r="H35" i="336" s="1"/>
  <c r="H32" i="336"/>
  <c r="G32" i="336"/>
  <c r="E32" i="336"/>
  <c r="F32" i="336" s="1"/>
  <c r="T31" i="336"/>
  <c r="P34" i="336" s="1"/>
  <c r="R31" i="336"/>
  <c r="K31" i="336"/>
  <c r="I31" i="336"/>
  <c r="J31" i="336" s="1"/>
  <c r="G31" i="336"/>
  <c r="E31" i="336"/>
  <c r="R30" i="336"/>
  <c r="N30" i="336"/>
  <c r="L33" i="336" s="1"/>
  <c r="G30" i="336"/>
  <c r="E30" i="336"/>
  <c r="F30" i="336" s="1"/>
  <c r="R29" i="336"/>
  <c r="N29" i="336"/>
  <c r="L32" i="336" s="1"/>
  <c r="G29" i="336"/>
  <c r="E29" i="336"/>
  <c r="F29" i="336" s="1"/>
  <c r="T28" i="336"/>
  <c r="L34" i="336" s="1"/>
  <c r="R28" i="336"/>
  <c r="P28" i="336"/>
  <c r="L31" i="336" s="1"/>
  <c r="N28" i="336"/>
  <c r="G28" i="336"/>
  <c r="E28" i="336"/>
  <c r="R27" i="336"/>
  <c r="N27" i="336"/>
  <c r="J27" i="336"/>
  <c r="H30" i="336" s="1"/>
  <c r="AF26" i="336"/>
  <c r="AE26" i="336"/>
  <c r="AC26" i="336"/>
  <c r="AB26" i="336"/>
  <c r="R26" i="336"/>
  <c r="N26" i="336"/>
  <c r="J26" i="336"/>
  <c r="H29" i="336" s="1"/>
  <c r="T25" i="336"/>
  <c r="H34" i="336" s="1"/>
  <c r="R25" i="336"/>
  <c r="P25" i="336"/>
  <c r="H31" i="336" s="1"/>
  <c r="N25" i="336"/>
  <c r="L25" i="336"/>
  <c r="H28" i="336" s="1"/>
  <c r="J25" i="336"/>
  <c r="Q24" i="336"/>
  <c r="M24" i="336"/>
  <c r="I24" i="336"/>
  <c r="E24" i="336"/>
  <c r="Q23" i="336"/>
  <c r="M23" i="336"/>
  <c r="I23" i="336"/>
  <c r="E23" i="336"/>
  <c r="S74" i="336"/>
  <c r="Q74" i="336"/>
  <c r="R74" i="336" s="1"/>
  <c r="P74" i="336"/>
  <c r="O74" i="336"/>
  <c r="M74" i="336"/>
  <c r="N74" i="336" s="1"/>
  <c r="K74" i="336"/>
  <c r="I74" i="336"/>
  <c r="J74" i="336" s="1"/>
  <c r="H74" i="336"/>
  <c r="G74" i="336"/>
  <c r="E74" i="336"/>
  <c r="F74" i="336" s="1"/>
  <c r="S73" i="336"/>
  <c r="Q73" i="336"/>
  <c r="R73" i="336" s="1"/>
  <c r="P73" i="336"/>
  <c r="O73" i="336"/>
  <c r="M73" i="336"/>
  <c r="N73" i="336" s="1"/>
  <c r="K73" i="336"/>
  <c r="I73" i="336"/>
  <c r="J73" i="336" s="1"/>
  <c r="H73" i="336"/>
  <c r="G73" i="336"/>
  <c r="E73" i="336"/>
  <c r="F73" i="336" s="1"/>
  <c r="S72" i="336"/>
  <c r="Q72" i="336"/>
  <c r="R72" i="336" s="1"/>
  <c r="O72" i="336"/>
  <c r="M72" i="336"/>
  <c r="N72" i="336" s="1"/>
  <c r="K72" i="336"/>
  <c r="I72" i="336"/>
  <c r="J72" i="336" s="1"/>
  <c r="G72" i="336"/>
  <c r="E72" i="336"/>
  <c r="V71" i="336"/>
  <c r="T74" i="336" s="1"/>
  <c r="O71" i="336"/>
  <c r="M71" i="336"/>
  <c r="N71" i="336" s="1"/>
  <c r="L74" i="336" s="1"/>
  <c r="L71" i="336"/>
  <c r="K71" i="336"/>
  <c r="I71" i="336"/>
  <c r="J71" i="336" s="1"/>
  <c r="G71" i="336"/>
  <c r="E71" i="336"/>
  <c r="F71" i="336" s="1"/>
  <c r="V70" i="336"/>
  <c r="T73" i="336" s="1"/>
  <c r="O70" i="336"/>
  <c r="M70" i="336"/>
  <c r="N70" i="336" s="1"/>
  <c r="L73" i="336" s="1"/>
  <c r="L70" i="336"/>
  <c r="K70" i="336"/>
  <c r="I70" i="336"/>
  <c r="J70" i="336" s="1"/>
  <c r="G70" i="336"/>
  <c r="E70" i="336"/>
  <c r="F70" i="336" s="1"/>
  <c r="X69" i="336"/>
  <c r="T72" i="336" s="1"/>
  <c r="V69" i="336"/>
  <c r="O69" i="336"/>
  <c r="M69" i="336"/>
  <c r="N69" i="336" s="1"/>
  <c r="K69" i="336"/>
  <c r="I69" i="336"/>
  <c r="J69" i="336" s="1"/>
  <c r="G69" i="336"/>
  <c r="E69" i="336"/>
  <c r="V68" i="336"/>
  <c r="R68" i="336"/>
  <c r="P71" i="336" s="1"/>
  <c r="K68" i="336"/>
  <c r="I68" i="336"/>
  <c r="J68" i="336" s="1"/>
  <c r="H71" i="336" s="1"/>
  <c r="H68" i="336"/>
  <c r="G68" i="336"/>
  <c r="E68" i="336"/>
  <c r="F68" i="336" s="1"/>
  <c r="V67" i="336"/>
  <c r="R67" i="336"/>
  <c r="P70" i="336" s="1"/>
  <c r="K67" i="336"/>
  <c r="I67" i="336"/>
  <c r="J67" i="336" s="1"/>
  <c r="H70" i="336" s="1"/>
  <c r="H67" i="336"/>
  <c r="G67" i="336"/>
  <c r="E67" i="336"/>
  <c r="X66" i="336"/>
  <c r="P72" i="336" s="1"/>
  <c r="V66" i="336"/>
  <c r="T66" i="336"/>
  <c r="P69" i="336" s="1"/>
  <c r="R66" i="336"/>
  <c r="K66" i="336"/>
  <c r="I66" i="336"/>
  <c r="J66" i="336" s="1"/>
  <c r="G66" i="336"/>
  <c r="E66" i="336"/>
  <c r="V65" i="336"/>
  <c r="R65" i="336"/>
  <c r="L68" i="336"/>
  <c r="G65" i="336"/>
  <c r="E65" i="336"/>
  <c r="F65" i="336" s="1"/>
  <c r="V64" i="336"/>
  <c r="R64" i="336"/>
  <c r="L67" i="336"/>
  <c r="G64" i="336"/>
  <c r="E64" i="336"/>
  <c r="F64" i="336" s="1"/>
  <c r="X63" i="336"/>
  <c r="L72" i="336" s="1"/>
  <c r="V63" i="336"/>
  <c r="T63" i="336"/>
  <c r="L69" i="336" s="1"/>
  <c r="R63" i="336"/>
  <c r="G63" i="336"/>
  <c r="E63" i="336"/>
  <c r="V62" i="336"/>
  <c r="R62" i="336"/>
  <c r="J62" i="336"/>
  <c r="H65" i="336" s="1"/>
  <c r="AJ61" i="336"/>
  <c r="AI61" i="336"/>
  <c r="AG61" i="336"/>
  <c r="AF61" i="336"/>
  <c r="V61" i="336"/>
  <c r="R61" i="336"/>
  <c r="J61" i="336"/>
  <c r="H64" i="336" s="1"/>
  <c r="X60" i="336"/>
  <c r="H72" i="336" s="1"/>
  <c r="V60" i="336"/>
  <c r="T60" i="336"/>
  <c r="H69" i="336" s="1"/>
  <c r="R60" i="336"/>
  <c r="L60" i="336"/>
  <c r="H63" i="336" s="1"/>
  <c r="J60" i="336"/>
  <c r="U59" i="336"/>
  <c r="Q59" i="336"/>
  <c r="M59" i="336"/>
  <c r="I59" i="336"/>
  <c r="E59" i="336"/>
  <c r="U58" i="336"/>
  <c r="Q58" i="336"/>
  <c r="M58" i="336"/>
  <c r="I58" i="336"/>
  <c r="E58" i="336"/>
  <c r="AP118" i="336"/>
  <c r="AP117" i="336"/>
  <c r="Z41" i="336" l="1"/>
  <c r="U42" i="336" s="1"/>
  <c r="H115" i="336"/>
  <c r="H21" i="134"/>
  <c r="H23" i="134"/>
  <c r="AH106" i="336"/>
  <c r="AJ178" i="336"/>
  <c r="BX154" i="336"/>
  <c r="AG41" i="336"/>
  <c r="AD41" i="336"/>
  <c r="AJ64" i="336"/>
  <c r="BW157" i="336"/>
  <c r="BV157" i="336"/>
  <c r="AF178" i="336"/>
  <c r="BW160" i="336"/>
  <c r="AF175" i="336"/>
  <c r="AG135" i="336"/>
  <c r="AH154" i="336"/>
  <c r="AD135" i="336"/>
  <c r="AF138" i="336"/>
  <c r="AK84" i="336"/>
  <c r="AJ157" i="336"/>
  <c r="AG90" i="336"/>
  <c r="AK106" i="336"/>
  <c r="AK172" i="336"/>
  <c r="AI175" i="336"/>
  <c r="AE44" i="336"/>
  <c r="AA47" i="336"/>
  <c r="W48" i="336" s="1"/>
  <c r="AJ90" i="336"/>
  <c r="AI184" i="336"/>
  <c r="AG87" i="336"/>
  <c r="AK154" i="336"/>
  <c r="Z135" i="336"/>
  <c r="U136" i="336" s="1"/>
  <c r="AE138" i="336"/>
  <c r="BT135" i="336"/>
  <c r="AI96" i="336"/>
  <c r="BV166" i="336"/>
  <c r="AG109" i="336"/>
  <c r="AS165" i="336"/>
  <c r="F89" i="336"/>
  <c r="F95" i="336"/>
  <c r="AE96" i="336" s="1"/>
  <c r="AA97" i="336" s="1"/>
  <c r="AJ112" i="336"/>
  <c r="AI118" i="336"/>
  <c r="AG160" i="336"/>
  <c r="BS166" i="336"/>
  <c r="AJ175" i="336"/>
  <c r="AF184" i="336"/>
  <c r="F44" i="336"/>
  <c r="AA44" i="336" s="1"/>
  <c r="W45" i="336" s="1"/>
  <c r="AE47" i="336"/>
  <c r="F138" i="336"/>
  <c r="Z138" i="336" s="1"/>
  <c r="U139" i="336" s="1"/>
  <c r="AI87" i="336"/>
  <c r="AF96" i="336"/>
  <c r="AF112" i="336"/>
  <c r="AG115" i="336"/>
  <c r="F117" i="336"/>
  <c r="AD118" i="336" s="1"/>
  <c r="F159" i="336"/>
  <c r="AD160" i="336" s="1"/>
  <c r="Y161" i="336" s="1"/>
  <c r="AI166" i="336"/>
  <c r="BT157" i="336"/>
  <c r="BT163" i="336"/>
  <c r="BT166" i="336"/>
  <c r="AI178" i="336"/>
  <c r="AG181" i="336"/>
  <c r="AC50" i="336"/>
  <c r="BR144" i="336"/>
  <c r="AF90" i="336"/>
  <c r="AG93" i="336"/>
  <c r="AJ115" i="336"/>
  <c r="AF118" i="336"/>
  <c r="AJ160" i="336"/>
  <c r="BQ154" i="336"/>
  <c r="BL155" i="336" s="1"/>
  <c r="BU154" i="336"/>
  <c r="AS156" i="336"/>
  <c r="BR157" i="336" s="1"/>
  <c r="BN158" i="336" s="1"/>
  <c r="BW163" i="336"/>
  <c r="AG175" i="336"/>
  <c r="AJ181" i="336"/>
  <c r="AF44" i="336"/>
  <c r="F49" i="336"/>
  <c r="AE141" i="336"/>
  <c r="BP141" i="336"/>
  <c r="BS144" i="336"/>
  <c r="AE184" i="336"/>
  <c r="AA185" i="336" s="1"/>
  <c r="AJ93" i="336"/>
  <c r="AD106" i="336"/>
  <c r="Y107" i="336" s="1"/>
  <c r="AF160" i="336"/>
  <c r="AH160" i="336" s="1"/>
  <c r="AG163" i="336"/>
  <c r="AF166" i="336"/>
  <c r="BS157" i="336"/>
  <c r="AH172" i="336"/>
  <c r="F174" i="336"/>
  <c r="AD175" i="336" s="1"/>
  <c r="AC47" i="336"/>
  <c r="AF50" i="336"/>
  <c r="AC144" i="336"/>
  <c r="BS141" i="336"/>
  <c r="AJ163" i="336"/>
  <c r="AG166" i="336"/>
  <c r="AG184" i="336"/>
  <c r="AE50" i="336"/>
  <c r="BN135" i="336"/>
  <c r="BJ136" i="336" s="1"/>
  <c r="AH84" i="336"/>
  <c r="F86" i="336"/>
  <c r="AD87" i="336" s="1"/>
  <c r="AG96" i="336"/>
  <c r="F108" i="336"/>
  <c r="AE109" i="336" s="1"/>
  <c r="AA110" i="336" s="1"/>
  <c r="BT160" i="336"/>
  <c r="AC138" i="336"/>
  <c r="AC141" i="336"/>
  <c r="AF144" i="336"/>
  <c r="AE144" i="336"/>
  <c r="BQ135" i="336"/>
  <c r="BS138" i="336"/>
  <c r="AE61" i="336"/>
  <c r="AA62" i="336" s="1"/>
  <c r="AF87" i="336"/>
  <c r="AH87" i="336" s="1"/>
  <c r="AF109" i="336"/>
  <c r="AG112" i="336"/>
  <c r="AG157" i="336"/>
  <c r="BS160" i="336"/>
  <c r="BV160" i="336"/>
  <c r="AG178" i="336"/>
  <c r="AA41" i="336"/>
  <c r="W42" i="336" s="1"/>
  <c r="AA135" i="336"/>
  <c r="W136" i="336" s="1"/>
  <c r="AS137" i="336"/>
  <c r="BN138" i="336" s="1"/>
  <c r="BJ139" i="336" s="1"/>
  <c r="BO138" i="336"/>
  <c r="AS140" i="336"/>
  <c r="BN141" i="336" s="1"/>
  <c r="BJ142" i="336" s="1"/>
  <c r="BR141" i="336"/>
  <c r="AS143" i="336"/>
  <c r="BM144" i="336" s="1"/>
  <c r="BM135" i="336"/>
  <c r="BP138" i="336"/>
  <c r="BO144" i="336"/>
  <c r="BR138" i="336"/>
  <c r="BP144" i="336"/>
  <c r="BO141" i="336"/>
  <c r="AA141" i="336"/>
  <c r="W142" i="336" s="1"/>
  <c r="AF141" i="336"/>
  <c r="AB138" i="336"/>
  <c r="AB144" i="336"/>
  <c r="F145" i="336"/>
  <c r="AA144" i="336" s="1"/>
  <c r="W145" i="336" s="1"/>
  <c r="Z141" i="336"/>
  <c r="AB141" i="336"/>
  <c r="AB44" i="336"/>
  <c r="AF47" i="336"/>
  <c r="AB50" i="336"/>
  <c r="F51" i="336"/>
  <c r="Z47" i="336"/>
  <c r="AC44" i="336"/>
  <c r="AB47" i="336"/>
  <c r="F180" i="336"/>
  <c r="AD181" i="336" s="1"/>
  <c r="AI181" i="336"/>
  <c r="F178" i="336"/>
  <c r="J177" i="336"/>
  <c r="AJ184" i="336"/>
  <c r="AD172" i="336"/>
  <c r="AD184" i="336"/>
  <c r="AE172" i="336"/>
  <c r="AA173" i="336" s="1"/>
  <c r="AF181" i="336"/>
  <c r="AS162" i="336"/>
  <c r="BR163" i="336" s="1"/>
  <c r="BN164" i="336" s="1"/>
  <c r="AW165" i="336"/>
  <c r="AS160" i="336"/>
  <c r="BQ160" i="336" s="1"/>
  <c r="BV163" i="336"/>
  <c r="BW166" i="336"/>
  <c r="BR154" i="336"/>
  <c r="BN155" i="336" s="1"/>
  <c r="BS163" i="336"/>
  <c r="AI160" i="336"/>
  <c r="F162" i="336"/>
  <c r="AE163" i="336" s="1"/>
  <c r="AA164" i="336" s="1"/>
  <c r="AI163" i="336"/>
  <c r="J165" i="336"/>
  <c r="AE166" i="336" s="1"/>
  <c r="AA167" i="336" s="1"/>
  <c r="AI157" i="336"/>
  <c r="AJ166" i="336"/>
  <c r="F156" i="336"/>
  <c r="AE157" i="336" s="1"/>
  <c r="AA158" i="336" s="1"/>
  <c r="AD154" i="336"/>
  <c r="AF157" i="336"/>
  <c r="AE154" i="336"/>
  <c r="AA155" i="336" s="1"/>
  <c r="AF163" i="336"/>
  <c r="AI109" i="336"/>
  <c r="AG118" i="336"/>
  <c r="AJ109" i="336"/>
  <c r="J111" i="336"/>
  <c r="AE112" i="336" s="1"/>
  <c r="AA113" i="336" s="1"/>
  <c r="F114" i="336"/>
  <c r="AE115" i="336" s="1"/>
  <c r="AA116" i="336" s="1"/>
  <c r="AI115" i="336"/>
  <c r="AI112" i="336"/>
  <c r="AJ118" i="336"/>
  <c r="AK118" i="336" s="1"/>
  <c r="AE106" i="336"/>
  <c r="AA107" i="336" s="1"/>
  <c r="AF115" i="336"/>
  <c r="AJ87" i="336"/>
  <c r="J89" i="336"/>
  <c r="F92" i="336"/>
  <c r="AE93" i="336" s="1"/>
  <c r="AA94" i="336" s="1"/>
  <c r="AI93" i="336"/>
  <c r="AI90" i="336"/>
  <c r="AJ96" i="336"/>
  <c r="AD84" i="336"/>
  <c r="AE84" i="336"/>
  <c r="AA85" i="336" s="1"/>
  <c r="AF93" i="336"/>
  <c r="AK61" i="336"/>
  <c r="AI67" i="336"/>
  <c r="AA26" i="336"/>
  <c r="W27" i="336" s="1"/>
  <c r="BT26" i="336"/>
  <c r="AF29" i="336"/>
  <c r="BR35" i="336"/>
  <c r="BS35" i="336"/>
  <c r="AH61" i="336"/>
  <c r="BP32" i="336"/>
  <c r="BS32" i="336"/>
  <c r="BM26" i="336"/>
  <c r="BH27" i="336" s="1"/>
  <c r="BR29" i="336"/>
  <c r="AI73" i="336"/>
  <c r="BQ26" i="336"/>
  <c r="BS29" i="336"/>
  <c r="AS28" i="336"/>
  <c r="BO29" i="336"/>
  <c r="AS31" i="336"/>
  <c r="BN32" i="336" s="1"/>
  <c r="BJ33" i="336" s="1"/>
  <c r="BR32" i="336"/>
  <c r="AS34" i="336"/>
  <c r="BN35" i="336" s="1"/>
  <c r="BJ36" i="336" s="1"/>
  <c r="BP29" i="336"/>
  <c r="BN26" i="336"/>
  <c r="BJ27" i="336" s="1"/>
  <c r="BO35" i="336"/>
  <c r="BP35" i="336"/>
  <c r="BO32" i="336"/>
  <c r="AE35" i="336"/>
  <c r="AF35" i="336"/>
  <c r="AG26" i="336"/>
  <c r="AC32" i="336"/>
  <c r="AF32" i="336"/>
  <c r="AD26" i="336"/>
  <c r="F28" i="336"/>
  <c r="AA29" i="336" s="1"/>
  <c r="W30" i="336" s="1"/>
  <c r="AB29" i="336"/>
  <c r="F31" i="336"/>
  <c r="AA32" i="336" s="1"/>
  <c r="W33" i="336" s="1"/>
  <c r="AE32" i="336"/>
  <c r="F34" i="336"/>
  <c r="Z35" i="336" s="1"/>
  <c r="Z26" i="336"/>
  <c r="AC29" i="336"/>
  <c r="AB35" i="336"/>
  <c r="AE29" i="336"/>
  <c r="AC35" i="336"/>
  <c r="AB32" i="336"/>
  <c r="F72" i="336"/>
  <c r="AE73" i="336" s="1"/>
  <c r="AA74" i="336" s="1"/>
  <c r="F66" i="336"/>
  <c r="AF67" i="336"/>
  <c r="AF73" i="336"/>
  <c r="AG67" i="336"/>
  <c r="AJ67" i="336"/>
  <c r="AD61" i="336"/>
  <c r="AG70" i="336"/>
  <c r="AG73" i="336"/>
  <c r="AI64" i="336"/>
  <c r="AJ70" i="336"/>
  <c r="F69" i="336"/>
  <c r="AD70" i="336" s="1"/>
  <c r="AI70" i="336"/>
  <c r="F67" i="336"/>
  <c r="AJ73" i="336"/>
  <c r="AF64" i="336"/>
  <c r="F63" i="336"/>
  <c r="AD64" i="336" s="1"/>
  <c r="AF70" i="336"/>
  <c r="AG64" i="336"/>
  <c r="AD96" i="336" l="1"/>
  <c r="Y97" i="336" s="1"/>
  <c r="AK157" i="336"/>
  <c r="AE90" i="336"/>
  <c r="AA91" i="336" s="1"/>
  <c r="AK178" i="336"/>
  <c r="BQ157" i="336"/>
  <c r="BL158" i="336" s="1"/>
  <c r="AE160" i="336"/>
  <c r="AA161" i="336" s="1"/>
  <c r="AD109" i="336"/>
  <c r="BU163" i="336"/>
  <c r="AG44" i="336"/>
  <c r="AH157" i="336"/>
  <c r="AK184" i="336"/>
  <c r="AD163" i="336"/>
  <c r="Y164" i="336" s="1"/>
  <c r="AK166" i="336"/>
  <c r="AK115" i="336"/>
  <c r="BT141" i="336"/>
  <c r="AK87" i="336"/>
  <c r="BX163" i="336"/>
  <c r="AD44" i="336"/>
  <c r="AK96" i="336"/>
  <c r="AK112" i="336"/>
  <c r="AH115" i="336"/>
  <c r="AG47" i="336"/>
  <c r="AH175" i="336"/>
  <c r="AG50" i="336"/>
  <c r="AH178" i="336"/>
  <c r="AH181" i="336"/>
  <c r="AK181" i="336"/>
  <c r="AH73" i="336"/>
  <c r="BX160" i="336"/>
  <c r="BQ32" i="336"/>
  <c r="AH90" i="336"/>
  <c r="AK64" i="336"/>
  <c r="BX157" i="336"/>
  <c r="AE175" i="336"/>
  <c r="AA176" i="336" s="1"/>
  <c r="AD141" i="336"/>
  <c r="AE181" i="336"/>
  <c r="AA182" i="336" s="1"/>
  <c r="AG138" i="336"/>
  <c r="AE87" i="336"/>
  <c r="AA88" i="336" s="1"/>
  <c r="BM138" i="336"/>
  <c r="BH139" i="336" s="1"/>
  <c r="AD138" i="336"/>
  <c r="BU157" i="336"/>
  <c r="AK175" i="336"/>
  <c r="Z50" i="336"/>
  <c r="U51" i="336" s="1"/>
  <c r="AH112" i="336"/>
  <c r="AK160" i="336"/>
  <c r="BQ166" i="336"/>
  <c r="BL167" i="336" s="1"/>
  <c r="AH166" i="336"/>
  <c r="AH163" i="336"/>
  <c r="AE118" i="336"/>
  <c r="AA119" i="336" s="1"/>
  <c r="AD73" i="336"/>
  <c r="Y74" i="336" s="1"/>
  <c r="AD157" i="336"/>
  <c r="Y158" i="336" s="1"/>
  <c r="BQ163" i="336"/>
  <c r="AA50" i="336"/>
  <c r="W51" i="336" s="1"/>
  <c r="AH135" i="336"/>
  <c r="BM141" i="336"/>
  <c r="BH142" i="336" s="1"/>
  <c r="AG144" i="336"/>
  <c r="AK90" i="336"/>
  <c r="BQ141" i="336"/>
  <c r="AH41" i="336"/>
  <c r="BT29" i="336"/>
  <c r="AD93" i="336"/>
  <c r="Y94" i="336" s="1"/>
  <c r="AK163" i="336"/>
  <c r="BX166" i="336"/>
  <c r="Z44" i="336"/>
  <c r="AA138" i="336"/>
  <c r="W139" i="336" s="1"/>
  <c r="BT138" i="336"/>
  <c r="AD115" i="336"/>
  <c r="AD32" i="336"/>
  <c r="BT32" i="336"/>
  <c r="AD112" i="336"/>
  <c r="Y113" i="336" s="1"/>
  <c r="AG141" i="336"/>
  <c r="Z144" i="336"/>
  <c r="U145" i="336" s="1"/>
  <c r="BN144" i="336"/>
  <c r="BJ145" i="336" s="1"/>
  <c r="AD90" i="336"/>
  <c r="Y91" i="336" s="1"/>
  <c r="AD50" i="336"/>
  <c r="AH109" i="336"/>
  <c r="BM32" i="336"/>
  <c r="BH33" i="336" s="1"/>
  <c r="AH118" i="336"/>
  <c r="AH96" i="336"/>
  <c r="BU166" i="336"/>
  <c r="AH93" i="336"/>
  <c r="BR160" i="336"/>
  <c r="BN161" i="336" s="1"/>
  <c r="Z32" i="336"/>
  <c r="AK93" i="336"/>
  <c r="AD47" i="336"/>
  <c r="AD144" i="336"/>
  <c r="BT144" i="336"/>
  <c r="AL61" i="336"/>
  <c r="BM35" i="336"/>
  <c r="BH36" i="336" s="1"/>
  <c r="AD178" i="336"/>
  <c r="Y179" i="336" s="1"/>
  <c r="BU160" i="336"/>
  <c r="AH184" i="336"/>
  <c r="BH145" i="336"/>
  <c r="BH136" i="336"/>
  <c r="BU135" i="336"/>
  <c r="BQ144" i="336"/>
  <c r="BQ138" i="336"/>
  <c r="U142" i="336"/>
  <c r="U48" i="336"/>
  <c r="AL172" i="336"/>
  <c r="Y173" i="336"/>
  <c r="Y182" i="336"/>
  <c r="Y176" i="336"/>
  <c r="Y185" i="336"/>
  <c r="AE178" i="336"/>
  <c r="AA179" i="336" s="1"/>
  <c r="BY154" i="336"/>
  <c r="BL161" i="336"/>
  <c r="BR166" i="336"/>
  <c r="BN167" i="336" s="1"/>
  <c r="AL154" i="336"/>
  <c r="Y155" i="336"/>
  <c r="AD166" i="336"/>
  <c r="Y110" i="336"/>
  <c r="AK109" i="336"/>
  <c r="Y119" i="336"/>
  <c r="AL106" i="336"/>
  <c r="AL84" i="336"/>
  <c r="Y85" i="336"/>
  <c r="Y88" i="336"/>
  <c r="AH70" i="336"/>
  <c r="AK67" i="336"/>
  <c r="AK73" i="336"/>
  <c r="AD67" i="336"/>
  <c r="Y68" i="336" s="1"/>
  <c r="AA35" i="336"/>
  <c r="W36" i="336" s="1"/>
  <c r="BQ29" i="336"/>
  <c r="AE64" i="336"/>
  <c r="AA65" i="336" s="1"/>
  <c r="AE70" i="336"/>
  <c r="AA71" i="336" s="1"/>
  <c r="BT35" i="336"/>
  <c r="AE67" i="336"/>
  <c r="AA68" i="336" s="1"/>
  <c r="AG29" i="336"/>
  <c r="AG32" i="336"/>
  <c r="Y62" i="336"/>
  <c r="Z29" i="336"/>
  <c r="U30" i="336" s="1"/>
  <c r="BQ35" i="336"/>
  <c r="BM29" i="336"/>
  <c r="BN29" i="336"/>
  <c r="BJ30" i="336" s="1"/>
  <c r="BU26" i="336"/>
  <c r="AG35" i="336"/>
  <c r="U36" i="336"/>
  <c r="U27" i="336"/>
  <c r="AH26" i="336"/>
  <c r="AD35" i="336"/>
  <c r="AD29" i="336"/>
  <c r="AH67" i="336"/>
  <c r="AK70" i="336"/>
  <c r="AH64" i="336"/>
  <c r="Y65" i="336"/>
  <c r="Y71" i="336"/>
  <c r="AL160" i="336" l="1"/>
  <c r="BY163" i="336"/>
  <c r="AL184" i="336"/>
  <c r="AL96" i="336"/>
  <c r="AH141" i="336"/>
  <c r="AL115" i="336"/>
  <c r="AH44" i="336"/>
  <c r="AH47" i="336"/>
  <c r="BU141" i="336"/>
  <c r="AL112" i="336"/>
  <c r="BY157" i="336"/>
  <c r="U45" i="336"/>
  <c r="AH50" i="336"/>
  <c r="AL87" i="336"/>
  <c r="BU32" i="336"/>
  <c r="AL163" i="336"/>
  <c r="AL157" i="336"/>
  <c r="BU144" i="336"/>
  <c r="AH29" i="336"/>
  <c r="AL175" i="336"/>
  <c r="AL181" i="336"/>
  <c r="BU138" i="336"/>
  <c r="AH32" i="336"/>
  <c r="AL118" i="336"/>
  <c r="AH138" i="336"/>
  <c r="AL90" i="336"/>
  <c r="BL164" i="336"/>
  <c r="AL73" i="336"/>
  <c r="Y116" i="336"/>
  <c r="AL93" i="336"/>
  <c r="U33" i="336"/>
  <c r="AH144" i="336"/>
  <c r="AL109" i="336"/>
  <c r="BY160" i="336"/>
  <c r="BU35" i="336"/>
  <c r="AL178" i="336"/>
  <c r="BY166" i="336"/>
  <c r="Y167" i="336"/>
  <c r="AL166" i="336"/>
  <c r="AL67" i="336"/>
  <c r="AL64" i="336"/>
  <c r="AH35" i="336"/>
  <c r="AL70" i="336"/>
  <c r="BU29" i="336"/>
  <c r="BH30" i="336"/>
  <c r="Y108" i="336" l="1"/>
  <c r="U46" i="336"/>
  <c r="U43" i="336"/>
  <c r="Y165" i="336"/>
  <c r="Y177" i="336"/>
  <c r="U143" i="336"/>
  <c r="BH134" i="336"/>
  <c r="U40" i="336"/>
  <c r="U49" i="336"/>
  <c r="BH143" i="336"/>
  <c r="BH137" i="336"/>
  <c r="Y86" i="336"/>
  <c r="BH25" i="336"/>
  <c r="Y95" i="336"/>
  <c r="BH140" i="336"/>
  <c r="Y92" i="336"/>
  <c r="BL165" i="336"/>
  <c r="U28" i="336"/>
  <c r="U134" i="336"/>
  <c r="BH31" i="336"/>
  <c r="Y83" i="336"/>
  <c r="Y114" i="336"/>
  <c r="Y174" i="336"/>
  <c r="Y89" i="336"/>
  <c r="Y105" i="336"/>
  <c r="Y111" i="336"/>
  <c r="U34" i="336"/>
  <c r="Y117" i="336"/>
  <c r="U140" i="336"/>
  <c r="U137" i="336"/>
  <c r="U25" i="336"/>
  <c r="U31" i="336"/>
  <c r="BH28" i="336"/>
  <c r="BH34" i="336"/>
  <c r="Y183" i="336"/>
  <c r="Y171" i="336"/>
  <c r="Y180" i="336"/>
  <c r="BL153" i="336"/>
  <c r="BL162" i="336"/>
  <c r="BL159" i="336"/>
  <c r="BL156" i="336"/>
  <c r="Y153" i="336"/>
  <c r="Y162" i="336"/>
  <c r="Y159" i="336"/>
  <c r="Y63" i="336"/>
  <c r="Y69" i="336"/>
  <c r="Y60" i="336"/>
  <c r="Y66" i="336"/>
</calcChain>
</file>

<file path=xl/sharedStrings.xml><?xml version="1.0" encoding="utf-8"?>
<sst xmlns="http://schemas.openxmlformats.org/spreadsheetml/2006/main" count="696" uniqueCount="261">
  <si>
    <t>TEAMBLOWIN</t>
  </si>
  <si>
    <t>順位</t>
  </si>
  <si>
    <t>(勝敗)</t>
  </si>
  <si>
    <t>勝敗</t>
    <rPh sb="0" eb="2">
      <t>ショウハイ</t>
    </rPh>
    <phoneticPr fontId="4"/>
  </si>
  <si>
    <t>得失ｾｯﾄ</t>
    <rPh sb="0" eb="2">
      <t>トクシツ</t>
    </rPh>
    <phoneticPr fontId="4"/>
  </si>
  <si>
    <t>得失点</t>
    <rPh sb="0" eb="2">
      <t>トクシツ</t>
    </rPh>
    <rPh sb="2" eb="3">
      <t>テン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</si>
  <si>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</si>
  <si>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</si>
  <si>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失</t>
    <rPh sb="0" eb="1">
      <t>シツ</t>
    </rPh>
    <phoneticPr fontId="4"/>
  </si>
  <si>
    <t>差</t>
    <rPh sb="0" eb="1">
      <t>サ</t>
    </rPh>
    <phoneticPr fontId="4"/>
  </si>
  <si>
    <t>勝</t>
    <rPh sb="0" eb="1">
      <t>カ</t>
    </rPh>
    <phoneticPr fontId="4"/>
  </si>
  <si>
    <t>男子２部優勝</t>
    <rPh sb="0" eb="2">
      <t>ダンシ</t>
    </rPh>
    <rPh sb="3" eb="4">
      <t>ブ</t>
    </rPh>
    <rPh sb="4" eb="6">
      <t>ユウショウ</t>
    </rPh>
    <phoneticPr fontId="5"/>
  </si>
  <si>
    <t>男子２部準優勝</t>
    <rPh sb="0" eb="2">
      <t>ダンシ</t>
    </rPh>
    <rPh sb="3" eb="4">
      <t>ブ</t>
    </rPh>
    <rPh sb="4" eb="7">
      <t>ジュンユウショウ</t>
    </rPh>
    <phoneticPr fontId="5"/>
  </si>
  <si>
    <t>尾崎謙二</t>
    <rPh sb="0" eb="2">
      <t>オザキ</t>
    </rPh>
    <rPh sb="2" eb="4">
      <t>ケンジ</t>
    </rPh>
    <phoneticPr fontId="4"/>
  </si>
  <si>
    <t>男子３部優勝</t>
    <rPh sb="0" eb="2">
      <t>ダンシ</t>
    </rPh>
    <rPh sb="3" eb="4">
      <t>ブ</t>
    </rPh>
    <rPh sb="4" eb="6">
      <t>ユウショウ</t>
    </rPh>
    <phoneticPr fontId="5"/>
  </si>
  <si>
    <t>男子３部準優勝</t>
    <rPh sb="0" eb="2">
      <t>ダンシ</t>
    </rPh>
    <rPh sb="3" eb="4">
      <t>ブ</t>
    </rPh>
    <rPh sb="4" eb="7">
      <t>ジュンユウショウ</t>
    </rPh>
    <phoneticPr fontId="5"/>
  </si>
  <si>
    <t>　結　果　表</t>
    <rPh sb="1" eb="2">
      <t>ムスブ</t>
    </rPh>
    <rPh sb="3" eb="4">
      <t>ハタシ</t>
    </rPh>
    <rPh sb="5" eb="6">
      <t>ヒョウ</t>
    </rPh>
    <phoneticPr fontId="5"/>
  </si>
  <si>
    <t xml:space="preserve">   ☆お手数ですが正確に記入してください。</t>
    <rPh sb="5" eb="7">
      <t>テスウ</t>
    </rPh>
    <rPh sb="10" eb="12">
      <t>セイカク</t>
    </rPh>
    <rPh sb="13" eb="15">
      <t>キニュウ</t>
    </rPh>
    <phoneticPr fontId="5"/>
  </si>
  <si>
    <t xml:space="preserve">   　（組合せ表も、できれば添付してください。）</t>
    <rPh sb="5" eb="7">
      <t>クミアワ</t>
    </rPh>
    <rPh sb="8" eb="9">
      <t>ヒョウ</t>
    </rPh>
    <rPh sb="15" eb="17">
      <t>テンプ</t>
    </rPh>
    <phoneticPr fontId="5"/>
  </si>
  <si>
    <t>酒商ながはら</t>
    <rPh sb="0" eb="1">
      <t>サケ</t>
    </rPh>
    <rPh sb="1" eb="2">
      <t>ショウ</t>
    </rPh>
    <phoneticPr fontId="4"/>
  </si>
  <si>
    <t>男子４部優勝</t>
    <rPh sb="0" eb="2">
      <t>ダンシ</t>
    </rPh>
    <rPh sb="3" eb="4">
      <t>ブ</t>
    </rPh>
    <rPh sb="4" eb="6">
      <t>ユウショウ</t>
    </rPh>
    <phoneticPr fontId="5"/>
  </si>
  <si>
    <t>男子４部準優勝</t>
    <rPh sb="0" eb="2">
      <t>ダンシ</t>
    </rPh>
    <rPh sb="3" eb="4">
      <t>ブ</t>
    </rPh>
    <rPh sb="4" eb="7">
      <t>ジュンユウショウ</t>
    </rPh>
    <phoneticPr fontId="5"/>
  </si>
  <si>
    <t>得</t>
    <phoneticPr fontId="4"/>
  </si>
  <si>
    <t>B1</t>
    <phoneticPr fontId="4"/>
  </si>
  <si>
    <t>A2</t>
    <phoneticPr fontId="4"/>
  </si>
  <si>
    <t>B2</t>
    <phoneticPr fontId="4"/>
  </si>
  <si>
    <t>C2</t>
    <phoneticPr fontId="4"/>
  </si>
  <si>
    <t>A1</t>
    <phoneticPr fontId="4"/>
  </si>
  <si>
    <t>C1</t>
    <phoneticPr fontId="4"/>
  </si>
  <si>
    <t>関川ｸﾗﾌﾞ</t>
    <rPh sb="0" eb="2">
      <t>セキガワ</t>
    </rPh>
    <phoneticPr fontId="4"/>
  </si>
  <si>
    <t>女子２部優勝</t>
    <rPh sb="0" eb="2">
      <t>ジョシ</t>
    </rPh>
    <rPh sb="3" eb="4">
      <t>ブ</t>
    </rPh>
    <rPh sb="4" eb="6">
      <t>ユウショウ</t>
    </rPh>
    <phoneticPr fontId="5"/>
  </si>
  <si>
    <t>女子２部準優勝</t>
    <rPh sb="0" eb="2">
      <t>ジョシ</t>
    </rPh>
    <rPh sb="3" eb="4">
      <t>ブ</t>
    </rPh>
    <rPh sb="4" eb="7">
      <t>ジュンユウショウ</t>
    </rPh>
    <phoneticPr fontId="5"/>
  </si>
  <si>
    <t>YONDEN</t>
  </si>
  <si>
    <t>タイム</t>
  </si>
  <si>
    <t>市民スポーツ祭</t>
    <rPh sb="0" eb="2">
      <t>シミン</t>
    </rPh>
    <rPh sb="6" eb="7">
      <t>サイ</t>
    </rPh>
    <phoneticPr fontId="5"/>
  </si>
  <si>
    <t>女子４部優勝</t>
    <rPh sb="0" eb="2">
      <t>ジョシ</t>
    </rPh>
    <rPh sb="3" eb="4">
      <t>ブ</t>
    </rPh>
    <rPh sb="4" eb="6">
      <t>ユウショウ</t>
    </rPh>
    <phoneticPr fontId="5"/>
  </si>
  <si>
    <t>石川竜郎</t>
    <rPh sb="0" eb="2">
      <t>イシカワ</t>
    </rPh>
    <rPh sb="2" eb="4">
      <t>タツオ</t>
    </rPh>
    <phoneticPr fontId="4"/>
  </si>
  <si>
    <t>－</t>
    <phoneticPr fontId="5"/>
  </si>
  <si>
    <t>備考欄</t>
    <rPh sb="0" eb="2">
      <t>ビコウ</t>
    </rPh>
    <rPh sb="2" eb="3">
      <t>ラン</t>
    </rPh>
    <phoneticPr fontId="5"/>
  </si>
  <si>
    <t>女子４部準優勝</t>
    <rPh sb="0" eb="2">
      <t>ジョシ</t>
    </rPh>
    <rPh sb="3" eb="4">
      <t>ブ</t>
    </rPh>
    <rPh sb="4" eb="7">
      <t>ジュンユウショウ</t>
    </rPh>
    <phoneticPr fontId="5"/>
  </si>
  <si>
    <t>男子
一般２部</t>
    <rPh sb="0" eb="2">
      <t>ダンシ</t>
    </rPh>
    <rPh sb="3" eb="5">
      <t>イッパン</t>
    </rPh>
    <rPh sb="6" eb="7">
      <t>ブ</t>
    </rPh>
    <phoneticPr fontId="5"/>
  </si>
  <si>
    <t>男子
一般３部</t>
    <rPh sb="0" eb="2">
      <t>ダンシ</t>
    </rPh>
    <rPh sb="3" eb="5">
      <t>イッパン</t>
    </rPh>
    <rPh sb="6" eb="7">
      <t>ブ</t>
    </rPh>
    <phoneticPr fontId="5"/>
  </si>
  <si>
    <t>男子
一般４部</t>
    <rPh sb="0" eb="2">
      <t>ダンシ</t>
    </rPh>
    <rPh sb="3" eb="5">
      <t>イッパン</t>
    </rPh>
    <rPh sb="6" eb="7">
      <t>ブ</t>
    </rPh>
    <phoneticPr fontId="5"/>
  </si>
  <si>
    <t>女子
一般２部</t>
    <rPh sb="0" eb="2">
      <t>ジョシ</t>
    </rPh>
    <rPh sb="3" eb="5">
      <t>イッパン</t>
    </rPh>
    <rPh sb="6" eb="7">
      <t>ブ</t>
    </rPh>
    <phoneticPr fontId="5"/>
  </si>
  <si>
    <t>女子
一般３部</t>
    <rPh sb="0" eb="2">
      <t>ジョシ</t>
    </rPh>
    <rPh sb="3" eb="5">
      <t>イッパン</t>
    </rPh>
    <rPh sb="6" eb="7">
      <t>ブ</t>
    </rPh>
    <phoneticPr fontId="5"/>
  </si>
  <si>
    <t>女子
一般４部</t>
    <rPh sb="0" eb="2">
      <t>ジョシ</t>
    </rPh>
    <rPh sb="3" eb="5">
      <t>イッパン</t>
    </rPh>
    <rPh sb="6" eb="7">
      <t>ブ</t>
    </rPh>
    <phoneticPr fontId="5"/>
  </si>
  <si>
    <t>優　勝</t>
    <rPh sb="0" eb="1">
      <t>ユウ</t>
    </rPh>
    <rPh sb="2" eb="3">
      <t>カツ</t>
    </rPh>
    <phoneticPr fontId="5"/>
  </si>
  <si>
    <t>準 優 勝</t>
    <rPh sb="0" eb="1">
      <t>ジュン</t>
    </rPh>
    <rPh sb="2" eb="3">
      <t>ユウ</t>
    </rPh>
    <rPh sb="4" eb="5">
      <t>カツ</t>
    </rPh>
    <phoneticPr fontId="5"/>
  </si>
  <si>
    <t xml:space="preserve"> バドミントン</t>
    <phoneticPr fontId="5"/>
  </si>
  <si>
    <t>加地龍太</t>
    <rPh sb="0" eb="4">
      <t>カジリュウタ</t>
    </rPh>
    <phoneticPr fontId="43"/>
  </si>
  <si>
    <t>関川クラブ</t>
    <rPh sb="0" eb="2">
      <t>セキガワ</t>
    </rPh>
    <phoneticPr fontId="43"/>
  </si>
  <si>
    <t>伊藤洸弥</t>
    <rPh sb="0" eb="4">
      <t>イトウコウヤ</t>
    </rPh>
    <phoneticPr fontId="43"/>
  </si>
  <si>
    <t>伊丹慎一郎</t>
    <rPh sb="0" eb="2">
      <t>イタミ</t>
    </rPh>
    <rPh sb="2" eb="5">
      <t>シンイチロウ</t>
    </rPh>
    <phoneticPr fontId="43"/>
  </si>
  <si>
    <t>内藤颯太</t>
    <rPh sb="0" eb="2">
      <t>ナイトウ</t>
    </rPh>
    <rPh sb="2" eb="4">
      <t>ソウタ</t>
    </rPh>
    <phoneticPr fontId="43"/>
  </si>
  <si>
    <t>土居中学校</t>
    <rPh sb="0" eb="5">
      <t>ドイチュウガッコウ</t>
    </rPh>
    <phoneticPr fontId="43"/>
  </si>
  <si>
    <t>近藤慎之介</t>
    <rPh sb="0" eb="2">
      <t>コンドウ</t>
    </rPh>
    <rPh sb="2" eb="5">
      <t>シンノスケ</t>
    </rPh>
    <phoneticPr fontId="43"/>
  </si>
  <si>
    <t>近藤靖宏</t>
    <rPh sb="0" eb="2">
      <t>コンドウ</t>
    </rPh>
    <rPh sb="2" eb="4">
      <t>ヤスヒロ</t>
    </rPh>
    <phoneticPr fontId="43"/>
  </si>
  <si>
    <t>井川虹七</t>
    <rPh sb="0" eb="2">
      <t>イカワ</t>
    </rPh>
    <rPh sb="2" eb="3">
      <t>ニジ</t>
    </rPh>
    <rPh sb="3" eb="4">
      <t>ナナ</t>
    </rPh>
    <phoneticPr fontId="43"/>
  </si>
  <si>
    <t>井川あはね</t>
    <rPh sb="0" eb="2">
      <t>イカワ</t>
    </rPh>
    <phoneticPr fontId="43"/>
  </si>
  <si>
    <t>松尾海里</t>
    <rPh sb="0" eb="4">
      <t>マツオカイリ</t>
    </rPh>
    <phoneticPr fontId="43"/>
  </si>
  <si>
    <t>池内一優</t>
    <rPh sb="0" eb="4">
      <t>イケウチイチユウ</t>
    </rPh>
    <phoneticPr fontId="43"/>
  </si>
  <si>
    <t>安岡虹音</t>
    <rPh sb="0" eb="2">
      <t>ヤスオカ</t>
    </rPh>
    <rPh sb="2" eb="3">
      <t>ニジ</t>
    </rPh>
    <rPh sb="3" eb="4">
      <t>オン</t>
    </rPh>
    <phoneticPr fontId="43"/>
  </si>
  <si>
    <t>續木友葵</t>
    <rPh sb="0" eb="2">
      <t>ツズキキ</t>
    </rPh>
    <rPh sb="2" eb="3">
      <t>トモ</t>
    </rPh>
    <rPh sb="3" eb="4">
      <t>アオイ</t>
    </rPh>
    <phoneticPr fontId="43"/>
  </si>
  <si>
    <t>猪川ももか</t>
    <rPh sb="0" eb="2">
      <t>イノカワ</t>
    </rPh>
    <phoneticPr fontId="43"/>
  </si>
  <si>
    <t>清水梨緒奈</t>
    <rPh sb="0" eb="2">
      <t>シミズ</t>
    </rPh>
    <rPh sb="2" eb="3">
      <t>ナシ</t>
    </rPh>
    <rPh sb="3" eb="4">
      <t>オ</t>
    </rPh>
    <rPh sb="4" eb="5">
      <t>ナ</t>
    </rPh>
    <phoneticPr fontId="43"/>
  </si>
  <si>
    <t>井川優杏</t>
    <rPh sb="0" eb="3">
      <t>イカワユウ</t>
    </rPh>
    <rPh sb="3" eb="4">
      <t>アン</t>
    </rPh>
    <phoneticPr fontId="43"/>
  </si>
  <si>
    <t>合田雄太</t>
    <rPh sb="0" eb="2">
      <t>ゴウダ</t>
    </rPh>
    <rPh sb="2" eb="4">
      <t>ユウタ</t>
    </rPh>
    <phoneticPr fontId="43"/>
  </si>
  <si>
    <t>曽我部恭平</t>
    <rPh sb="0" eb="5">
      <t>ソガベキョウヘイ</t>
    </rPh>
    <phoneticPr fontId="43"/>
  </si>
  <si>
    <t>白川律稀</t>
    <rPh sb="0" eb="4">
      <t>シラカワリツキ</t>
    </rPh>
    <phoneticPr fontId="43"/>
  </si>
  <si>
    <t>鈴木莉彩</t>
    <rPh sb="0" eb="2">
      <t>スズキ</t>
    </rPh>
    <rPh sb="2" eb="3">
      <t>リ</t>
    </rPh>
    <rPh sb="3" eb="4">
      <t>サイ</t>
    </rPh>
    <phoneticPr fontId="43"/>
  </si>
  <si>
    <t>新宮中学校</t>
    <rPh sb="0" eb="5">
      <t>シングウチュウガッコウ</t>
    </rPh>
    <phoneticPr fontId="43"/>
  </si>
  <si>
    <t>内田琴羽</t>
    <rPh sb="0" eb="2">
      <t>ウチダ</t>
    </rPh>
    <rPh sb="2" eb="3">
      <t>コト</t>
    </rPh>
    <rPh sb="3" eb="4">
      <t>ハ</t>
    </rPh>
    <phoneticPr fontId="43"/>
  </si>
  <si>
    <t>大西英翔</t>
    <rPh sb="0" eb="4">
      <t>オオニシエイショウ</t>
    </rPh>
    <phoneticPr fontId="43"/>
  </si>
  <si>
    <t>山川慶翔</t>
    <rPh sb="0" eb="4">
      <t>ヤマカワケイショウ</t>
    </rPh>
    <phoneticPr fontId="43"/>
  </si>
  <si>
    <t>合田拳斗</t>
    <rPh sb="0" eb="3">
      <t>ゴウダケン</t>
    </rPh>
    <rPh sb="3" eb="4">
      <t>ト</t>
    </rPh>
    <phoneticPr fontId="43"/>
  </si>
  <si>
    <t>田邊文子</t>
    <rPh sb="0" eb="2">
      <t>タナベ</t>
    </rPh>
    <rPh sb="2" eb="4">
      <t>フミコ</t>
    </rPh>
    <phoneticPr fontId="43"/>
  </si>
  <si>
    <t>土居クラブ</t>
    <rPh sb="0" eb="2">
      <t>ドイ</t>
    </rPh>
    <phoneticPr fontId="43"/>
  </si>
  <si>
    <t>阿部一恵</t>
    <rPh sb="0" eb="2">
      <t>アベ</t>
    </rPh>
    <rPh sb="2" eb="4">
      <t>カズエ</t>
    </rPh>
    <phoneticPr fontId="43"/>
  </si>
  <si>
    <t>續木晶子</t>
    <rPh sb="0" eb="1">
      <t>ツズキ</t>
    </rPh>
    <rPh sb="1" eb="2">
      <t>キ</t>
    </rPh>
    <rPh sb="2" eb="4">
      <t>アキコ</t>
    </rPh>
    <phoneticPr fontId="43"/>
  </si>
  <si>
    <t>井上訓臣</t>
    <rPh sb="0" eb="4">
      <t>イノウエクンシン</t>
    </rPh>
    <phoneticPr fontId="43"/>
  </si>
  <si>
    <t>今井教室</t>
  </si>
  <si>
    <t>ナチュラルハート</t>
  </si>
  <si>
    <t>新宮中学校</t>
  </si>
  <si>
    <t>石川紫</t>
    <rPh sb="0" eb="2">
      <t>イシカワ</t>
    </rPh>
    <rPh sb="2" eb="3">
      <t>ムラサキ</t>
    </rPh>
    <phoneticPr fontId="4"/>
  </si>
  <si>
    <t>男子２部Ｂ</t>
    <rPh sb="0" eb="2">
      <t>ダンシ</t>
    </rPh>
    <phoneticPr fontId="4"/>
  </si>
  <si>
    <t>男子２部Ａ</t>
    <rPh sb="0" eb="2">
      <t>ダンシ</t>
    </rPh>
    <phoneticPr fontId="4"/>
  </si>
  <si>
    <t>男子４部</t>
    <rPh sb="0" eb="2">
      <t>ダンシ</t>
    </rPh>
    <phoneticPr fontId="4"/>
  </si>
  <si>
    <t>宇田朋章</t>
    <rPh sb="0" eb="2">
      <t>ウダ</t>
    </rPh>
    <rPh sb="2" eb="4">
      <t>トモアキ</t>
    </rPh>
    <phoneticPr fontId="4"/>
  </si>
  <si>
    <t>合田亜里砂</t>
    <rPh sb="0" eb="2">
      <t>ゴウダ</t>
    </rPh>
    <rPh sb="2" eb="3">
      <t>ア</t>
    </rPh>
    <rPh sb="3" eb="4">
      <t>サト</t>
    </rPh>
    <rPh sb="4" eb="5">
      <t>スナ</t>
    </rPh>
    <phoneticPr fontId="43"/>
  </si>
  <si>
    <t>内田大登</t>
  </si>
  <si>
    <t>土居ｸﾗﾌﾞ</t>
    <rPh sb="0" eb="2">
      <t>ドイ</t>
    </rPh>
    <phoneticPr fontId="4"/>
  </si>
  <si>
    <t>ｽｲｰﾄﾋﾟｰ</t>
  </si>
  <si>
    <t>脇太翼</t>
    <rPh sb="0" eb="1">
      <t>ワキ</t>
    </rPh>
    <rPh sb="1" eb="2">
      <t>フトシ</t>
    </rPh>
    <rPh sb="2" eb="3">
      <t>ツバサ</t>
    </rPh>
    <phoneticPr fontId="4"/>
  </si>
  <si>
    <t>大西政義</t>
    <rPh sb="0" eb="2">
      <t>オオニシ</t>
    </rPh>
    <rPh sb="2" eb="4">
      <t>マサヨシ</t>
    </rPh>
    <phoneticPr fontId="4"/>
  </si>
  <si>
    <t>川之江ｸﾗﾌﾞ</t>
    <rPh sb="0" eb="3">
      <t>カワノエ</t>
    </rPh>
    <phoneticPr fontId="4"/>
  </si>
  <si>
    <t>森勇気</t>
    <rPh sb="0" eb="1">
      <t>モリ</t>
    </rPh>
    <rPh sb="1" eb="3">
      <t>ユウキ</t>
    </rPh>
    <phoneticPr fontId="4"/>
  </si>
  <si>
    <t>日下大雅</t>
    <rPh sb="0" eb="2">
      <t>クサカ</t>
    </rPh>
    <rPh sb="2" eb="3">
      <t>ダイ</t>
    </rPh>
    <phoneticPr fontId="4"/>
  </si>
  <si>
    <t>仙波史也</t>
    <rPh sb="0" eb="2">
      <t>センバ</t>
    </rPh>
    <rPh sb="2" eb="4">
      <t>フミヤ</t>
    </rPh>
    <phoneticPr fontId="4"/>
  </si>
  <si>
    <t>眞鍋浩二</t>
    <rPh sb="0" eb="2">
      <t>マナベ</t>
    </rPh>
    <rPh sb="2" eb="4">
      <t>コウジ</t>
    </rPh>
    <phoneticPr fontId="4"/>
  </si>
  <si>
    <t>古中悠晴</t>
    <rPh sb="0" eb="1">
      <t>フル</t>
    </rPh>
    <rPh sb="1" eb="2">
      <t>ナカ</t>
    </rPh>
    <rPh sb="2" eb="3">
      <t>ユウ</t>
    </rPh>
    <rPh sb="3" eb="4">
      <t>ハレ</t>
    </rPh>
    <phoneticPr fontId="4"/>
  </si>
  <si>
    <t>菅原凌駕</t>
    <rPh sb="0" eb="2">
      <t>スガワラ</t>
    </rPh>
    <rPh sb="2" eb="4">
      <t>リョウガ</t>
    </rPh>
    <phoneticPr fontId="43"/>
  </si>
  <si>
    <t>男子３部</t>
    <rPh sb="0" eb="2">
      <t>ダンシ</t>
    </rPh>
    <phoneticPr fontId="4"/>
  </si>
  <si>
    <t>岸本桂司</t>
    <rPh sb="0" eb="2">
      <t>キシモト</t>
    </rPh>
    <rPh sb="2" eb="3">
      <t>ケイ</t>
    </rPh>
    <rPh sb="3" eb="4">
      <t>ツカサ</t>
    </rPh>
    <phoneticPr fontId="4"/>
  </si>
  <si>
    <t>三木空翔</t>
    <rPh sb="0" eb="2">
      <t>ミキ</t>
    </rPh>
    <rPh sb="2" eb="3">
      <t>ソラ</t>
    </rPh>
    <rPh sb="3" eb="4">
      <t>ショウ</t>
    </rPh>
    <phoneticPr fontId="4"/>
  </si>
  <si>
    <t>今井教室</t>
    <rPh sb="0" eb="2">
      <t>イマイ</t>
    </rPh>
    <rPh sb="2" eb="4">
      <t>キョウシツ</t>
    </rPh>
    <phoneticPr fontId="4"/>
  </si>
  <si>
    <t>土居高</t>
    <rPh sb="0" eb="2">
      <t>ドイ</t>
    </rPh>
    <rPh sb="2" eb="3">
      <t>コウ</t>
    </rPh>
    <phoneticPr fontId="4"/>
  </si>
  <si>
    <t>長野祐也</t>
    <rPh sb="0" eb="2">
      <t>ナガノ</t>
    </rPh>
    <rPh sb="2" eb="4">
      <t>ユウヤ</t>
    </rPh>
    <phoneticPr fontId="4"/>
  </si>
  <si>
    <t>柚山治</t>
    <rPh sb="0" eb="2">
      <t>ユヤマ</t>
    </rPh>
    <rPh sb="2" eb="3">
      <t>オサム</t>
    </rPh>
    <phoneticPr fontId="4"/>
  </si>
  <si>
    <t>安藤凌</t>
    <rPh sb="0" eb="2">
      <t>アンドウ</t>
    </rPh>
    <rPh sb="2" eb="3">
      <t>リョウ</t>
    </rPh>
    <phoneticPr fontId="4"/>
  </si>
  <si>
    <t>石崎健</t>
    <rPh sb="0" eb="2">
      <t>イシザキ</t>
    </rPh>
    <rPh sb="2" eb="3">
      <t>ケン</t>
    </rPh>
    <phoneticPr fontId="4"/>
  </si>
  <si>
    <t>立川真也</t>
    <rPh sb="0" eb="2">
      <t>タチカワ</t>
    </rPh>
    <rPh sb="2" eb="4">
      <t>シンヤ</t>
    </rPh>
    <phoneticPr fontId="4"/>
  </si>
  <si>
    <t>眞鍋頼斗</t>
    <rPh sb="0" eb="2">
      <t>マナベ</t>
    </rPh>
    <rPh sb="2" eb="3">
      <t>ライ</t>
    </rPh>
    <rPh sb="3" eb="4">
      <t>ト</t>
    </rPh>
    <phoneticPr fontId="4"/>
  </si>
  <si>
    <r>
      <t>大石修</t>
    </r>
    <r>
      <rPr>
        <sz val="11"/>
        <color rgb="FF000000"/>
        <rFont val="ＭＳ ゴシック"/>
        <family val="3"/>
        <charset val="128"/>
      </rPr>
      <t>伍</t>
    </r>
    <rPh sb="0" eb="2">
      <t>オオイシ</t>
    </rPh>
    <rPh sb="2" eb="3">
      <t>オサム</t>
    </rPh>
    <rPh sb="3" eb="4">
      <t>ゴ</t>
    </rPh>
    <phoneticPr fontId="4"/>
  </si>
  <si>
    <t>大西右恭</t>
    <rPh sb="0" eb="2">
      <t>オオニシ</t>
    </rPh>
    <rPh sb="2" eb="3">
      <t>ミギ</t>
    </rPh>
    <rPh sb="3" eb="4">
      <t>ヤスシ</t>
    </rPh>
    <phoneticPr fontId="4"/>
  </si>
  <si>
    <t>山内智世</t>
    <rPh sb="0" eb="2">
      <t>ヤマウチ</t>
    </rPh>
    <rPh sb="2" eb="4">
      <t>トモヨ</t>
    </rPh>
    <phoneticPr fontId="4"/>
  </si>
  <si>
    <t>土居中学校男子ﾊﾞﾄﾞﾐﾝﾄﾝ部</t>
    <rPh sb="0" eb="5">
      <t>ドイチュウガッコウ</t>
    </rPh>
    <rPh sb="5" eb="7">
      <t>ダンシ</t>
    </rPh>
    <rPh sb="15" eb="16">
      <t>ブ</t>
    </rPh>
    <phoneticPr fontId="43"/>
  </si>
  <si>
    <t>曽我部良一</t>
    <rPh sb="0" eb="3">
      <t>ソガベ</t>
    </rPh>
    <rPh sb="3" eb="5">
      <t>リョウイチ</t>
    </rPh>
    <phoneticPr fontId="4"/>
  </si>
  <si>
    <t>山口清作</t>
    <rPh sb="0" eb="2">
      <t>ヤマグチ</t>
    </rPh>
    <rPh sb="2" eb="4">
      <t>セイサク</t>
    </rPh>
    <phoneticPr fontId="4"/>
  </si>
  <si>
    <t>女子２部</t>
    <rPh sb="0" eb="2">
      <t>ジョシ</t>
    </rPh>
    <phoneticPr fontId="4"/>
  </si>
  <si>
    <t>薦田あかね</t>
    <rPh sb="0" eb="2">
      <t>コモダ</t>
    </rPh>
    <phoneticPr fontId="4"/>
  </si>
  <si>
    <t>土居中女子ﾊﾞﾄﾞﾐﾝﾄﾝ部</t>
    <rPh sb="3" eb="5">
      <t>ジョシ</t>
    </rPh>
    <rPh sb="13" eb="14">
      <t>ブ</t>
    </rPh>
    <phoneticPr fontId="4"/>
  </si>
  <si>
    <t>長原芽美</t>
    <rPh sb="0" eb="2">
      <t>ナガハラ</t>
    </rPh>
    <rPh sb="2" eb="3">
      <t>メ</t>
    </rPh>
    <rPh sb="3" eb="4">
      <t>ミ</t>
    </rPh>
    <phoneticPr fontId="4"/>
  </si>
  <si>
    <t>塩出亜紀</t>
    <rPh sb="0" eb="2">
      <t>シオデ</t>
    </rPh>
    <rPh sb="2" eb="4">
      <t>アキ</t>
    </rPh>
    <phoneticPr fontId="4"/>
  </si>
  <si>
    <t>加藤彩</t>
    <rPh sb="0" eb="2">
      <t>カトウ</t>
    </rPh>
    <rPh sb="2" eb="3">
      <t>サイ</t>
    </rPh>
    <phoneticPr fontId="4"/>
  </si>
  <si>
    <t>女子４部Ａ</t>
    <rPh sb="0" eb="2">
      <t>ジョシ</t>
    </rPh>
    <phoneticPr fontId="4"/>
  </si>
  <si>
    <t>女子４部Ｂ</t>
    <rPh sb="0" eb="2">
      <t>ジョシ</t>
    </rPh>
    <phoneticPr fontId="4"/>
  </si>
  <si>
    <t>宗次英子</t>
    <rPh sb="0" eb="2">
      <t>ムネツグ</t>
    </rPh>
    <rPh sb="2" eb="4">
      <t>エイコ</t>
    </rPh>
    <phoneticPr fontId="4"/>
  </si>
  <si>
    <t>合田直子</t>
    <rPh sb="0" eb="2">
      <t>ゴウダ</t>
    </rPh>
    <rPh sb="2" eb="4">
      <t>ナオコ</t>
    </rPh>
    <phoneticPr fontId="4"/>
  </si>
  <si>
    <t>三島南中学校</t>
    <rPh sb="0" eb="2">
      <t>ミシマ</t>
    </rPh>
    <rPh sb="2" eb="3">
      <t>ミナミ</t>
    </rPh>
    <rPh sb="3" eb="4">
      <t>チュウ</t>
    </rPh>
    <rPh sb="4" eb="6">
      <t>ガッコウ</t>
    </rPh>
    <phoneticPr fontId="4"/>
  </si>
  <si>
    <t>Ｒｉｒｅ</t>
    <phoneticPr fontId="4"/>
  </si>
  <si>
    <t>土居中女子ﾊﾞﾄﾞﾐﾝﾄﾝ部</t>
    <phoneticPr fontId="4"/>
  </si>
  <si>
    <t>鈴木緋夏</t>
    <rPh sb="0" eb="2">
      <t>スズキ</t>
    </rPh>
    <rPh sb="2" eb="3">
      <t>ヒ</t>
    </rPh>
    <rPh sb="3" eb="4">
      <t>ナツ</t>
    </rPh>
    <phoneticPr fontId="4"/>
  </si>
  <si>
    <t>大西仁美</t>
    <rPh sb="0" eb="2">
      <t>オオニシ</t>
    </rPh>
    <rPh sb="2" eb="4">
      <t>ヒトミ</t>
    </rPh>
    <phoneticPr fontId="4"/>
  </si>
  <si>
    <t>鎌田里鶴</t>
    <rPh sb="0" eb="2">
      <t>カマダ</t>
    </rPh>
    <rPh sb="2" eb="3">
      <t>サト</t>
    </rPh>
    <rPh sb="3" eb="4">
      <t>ツル</t>
    </rPh>
    <phoneticPr fontId="4"/>
  </si>
  <si>
    <t>ﾊﾟﾝﾊﾟｰｽﾚﾝｼﾞｬｰ</t>
  </si>
  <si>
    <t>ﾊﾟﾝﾊﾟｰｽﾚﾝｼﾞｬｰ</t>
    <phoneticPr fontId="4"/>
  </si>
  <si>
    <t>初心者Ａ</t>
    <rPh sb="0" eb="3">
      <t>ショシンシャ</t>
    </rPh>
    <phoneticPr fontId="4"/>
  </si>
  <si>
    <t>初心者Ｂ</t>
    <rPh sb="0" eb="3">
      <t>ショシンシャ</t>
    </rPh>
    <phoneticPr fontId="4"/>
  </si>
  <si>
    <t>大岡瑠雅</t>
    <rPh sb="0" eb="2">
      <t>オオオカ</t>
    </rPh>
    <rPh sb="2" eb="3">
      <t>リュウ</t>
    </rPh>
    <rPh sb="3" eb="4">
      <t>ガ</t>
    </rPh>
    <phoneticPr fontId="4"/>
  </si>
  <si>
    <t>白石泰雅</t>
    <rPh sb="0" eb="2">
      <t>シライシ</t>
    </rPh>
    <rPh sb="2" eb="3">
      <t>タイ</t>
    </rPh>
    <rPh sb="3" eb="4">
      <t>ガ</t>
    </rPh>
    <phoneticPr fontId="4"/>
  </si>
  <si>
    <t>山中咲穂</t>
    <rPh sb="0" eb="2">
      <t>ヤマナカ</t>
    </rPh>
    <rPh sb="2" eb="3">
      <t>サキ</t>
    </rPh>
    <rPh sb="3" eb="4">
      <t>ホ</t>
    </rPh>
    <phoneticPr fontId="4"/>
  </si>
  <si>
    <t>合田光伶</t>
    <rPh sb="0" eb="2">
      <t>ゴウダ</t>
    </rPh>
    <rPh sb="2" eb="3">
      <t>ヒカリ</t>
    </rPh>
    <rPh sb="3" eb="4">
      <t>レイ</t>
    </rPh>
    <phoneticPr fontId="4"/>
  </si>
  <si>
    <t>森實将斗</t>
    <rPh sb="0" eb="2">
      <t>モリザネ</t>
    </rPh>
    <rPh sb="2" eb="3">
      <t>ショウ</t>
    </rPh>
    <rPh sb="3" eb="4">
      <t>ト</t>
    </rPh>
    <phoneticPr fontId="4"/>
  </si>
  <si>
    <t>亀井尋斗</t>
    <rPh sb="0" eb="2">
      <t>カメイ</t>
    </rPh>
    <rPh sb="2" eb="3">
      <t>ヒロ</t>
    </rPh>
    <rPh sb="3" eb="4">
      <t>ト</t>
    </rPh>
    <phoneticPr fontId="4"/>
  </si>
  <si>
    <t>鎌田晴</t>
    <rPh sb="0" eb="2">
      <t>カマタ</t>
    </rPh>
    <rPh sb="2" eb="3">
      <t>ハ</t>
    </rPh>
    <phoneticPr fontId="4"/>
  </si>
  <si>
    <t>髙橋優空</t>
    <rPh sb="0" eb="2">
      <t>タカハシ</t>
    </rPh>
    <rPh sb="2" eb="3">
      <t>ユウ</t>
    </rPh>
    <rPh sb="3" eb="4">
      <t>ソラ</t>
    </rPh>
    <phoneticPr fontId="4"/>
  </si>
  <si>
    <t>尾藤陽向</t>
    <rPh sb="0" eb="2">
      <t>ビトウ</t>
    </rPh>
    <rPh sb="2" eb="3">
      <t>ヨウ</t>
    </rPh>
    <rPh sb="3" eb="4">
      <t>ム</t>
    </rPh>
    <phoneticPr fontId="4"/>
  </si>
  <si>
    <t>安部璃桜</t>
    <rPh sb="0" eb="2">
      <t>アベ</t>
    </rPh>
    <rPh sb="2" eb="4">
      <t>リオウ</t>
    </rPh>
    <phoneticPr fontId="4"/>
  </si>
  <si>
    <t>新宮中学校</t>
    <rPh sb="0" eb="2">
      <t>シングウ</t>
    </rPh>
    <rPh sb="2" eb="5">
      <t>チュウガッコウ</t>
    </rPh>
    <phoneticPr fontId="4"/>
  </si>
  <si>
    <t>續木飛亜</t>
    <rPh sb="0" eb="2">
      <t>ツヅキ</t>
    </rPh>
    <rPh sb="2" eb="3">
      <t>ト</t>
    </rPh>
    <rPh sb="3" eb="4">
      <t>ア</t>
    </rPh>
    <phoneticPr fontId="4"/>
  </si>
  <si>
    <t>栗原一颯</t>
    <rPh sb="0" eb="2">
      <t>クリハラ</t>
    </rPh>
    <rPh sb="2" eb="4">
      <t>イブキ</t>
    </rPh>
    <phoneticPr fontId="4"/>
  </si>
  <si>
    <t>窪田浬</t>
    <rPh sb="0" eb="2">
      <t>クボタ</t>
    </rPh>
    <rPh sb="2" eb="3">
      <t>カイリ</t>
    </rPh>
    <phoneticPr fontId="4"/>
  </si>
  <si>
    <t>石水玲珈</t>
    <rPh sb="0" eb="2">
      <t>イシミズ</t>
    </rPh>
    <rPh sb="2" eb="3">
      <t>レイ</t>
    </rPh>
    <rPh sb="3" eb="4">
      <t>ケ</t>
    </rPh>
    <phoneticPr fontId="4"/>
  </si>
  <si>
    <t>近藤春音</t>
    <rPh sb="0" eb="2">
      <t>コンドウ</t>
    </rPh>
    <rPh sb="2" eb="3">
      <t>ハル</t>
    </rPh>
    <rPh sb="3" eb="4">
      <t>ネ</t>
    </rPh>
    <phoneticPr fontId="4"/>
  </si>
  <si>
    <t>曽我部桃花</t>
    <rPh sb="0" eb="3">
      <t>ソガベ</t>
    </rPh>
    <rPh sb="3" eb="5">
      <t>モモカ</t>
    </rPh>
    <phoneticPr fontId="4"/>
  </si>
  <si>
    <t>岩間丹里</t>
    <rPh sb="0" eb="2">
      <t>イワマ</t>
    </rPh>
    <rPh sb="2" eb="3">
      <t>タン</t>
    </rPh>
    <rPh sb="3" eb="4">
      <t>リ</t>
    </rPh>
    <phoneticPr fontId="4"/>
  </si>
  <si>
    <t>尾﨑葉太</t>
    <rPh sb="0" eb="2">
      <t>オザキ</t>
    </rPh>
    <rPh sb="2" eb="3">
      <t>ハ</t>
    </rPh>
    <rPh sb="3" eb="4">
      <t>フト</t>
    </rPh>
    <phoneticPr fontId="4"/>
  </si>
  <si>
    <t>川上俊満</t>
    <rPh sb="0" eb="2">
      <t>カワカミ</t>
    </rPh>
    <rPh sb="2" eb="4">
      <t>トシミツ</t>
    </rPh>
    <phoneticPr fontId="4"/>
  </si>
  <si>
    <t>山中愁智</t>
    <rPh sb="0" eb="2">
      <t>ヤマナカ</t>
    </rPh>
    <rPh sb="2" eb="3">
      <t>シュウ</t>
    </rPh>
    <rPh sb="3" eb="4">
      <t>トモ</t>
    </rPh>
    <phoneticPr fontId="4"/>
  </si>
  <si>
    <t>河村侑吾</t>
    <rPh sb="0" eb="2">
      <t>カワムラ</t>
    </rPh>
    <rPh sb="2" eb="3">
      <t>ユウ</t>
    </rPh>
    <rPh sb="3" eb="4">
      <t>ゴ</t>
    </rPh>
    <phoneticPr fontId="4"/>
  </si>
  <si>
    <t>鈴木紗菜</t>
    <rPh sb="0" eb="2">
      <t>スズキ</t>
    </rPh>
    <rPh sb="2" eb="4">
      <t>サナ</t>
    </rPh>
    <phoneticPr fontId="4"/>
  </si>
  <si>
    <t>眞鍋萠杏</t>
    <rPh sb="0" eb="2">
      <t>マナベ</t>
    </rPh>
    <rPh sb="2" eb="3">
      <t>モエ</t>
    </rPh>
    <rPh sb="3" eb="4">
      <t>アン</t>
    </rPh>
    <phoneticPr fontId="4"/>
  </si>
  <si>
    <t>加地遥</t>
    <rPh sb="0" eb="2">
      <t>カジ</t>
    </rPh>
    <rPh sb="2" eb="3">
      <t>ハルカ</t>
    </rPh>
    <phoneticPr fontId="4"/>
  </si>
  <si>
    <t>滝本美玲</t>
    <rPh sb="0" eb="2">
      <t>タキモト</t>
    </rPh>
    <rPh sb="2" eb="3">
      <t>ミ</t>
    </rPh>
    <rPh sb="3" eb="4">
      <t>レイ</t>
    </rPh>
    <phoneticPr fontId="4"/>
  </si>
  <si>
    <t>星川直子</t>
    <rPh sb="0" eb="2">
      <t>ホシカワ</t>
    </rPh>
    <rPh sb="2" eb="4">
      <t>ナオコ</t>
    </rPh>
    <phoneticPr fontId="4"/>
  </si>
  <si>
    <t>髙橋麻紀</t>
    <rPh sb="0" eb="2">
      <t>タカハシ</t>
    </rPh>
    <rPh sb="2" eb="4">
      <t>マキ</t>
    </rPh>
    <phoneticPr fontId="4"/>
  </si>
  <si>
    <t>清水雄陽</t>
    <rPh sb="0" eb="2">
      <t>シミズ</t>
    </rPh>
    <rPh sb="2" eb="3">
      <t>ユウ</t>
    </rPh>
    <rPh sb="3" eb="4">
      <t>ヒ</t>
    </rPh>
    <phoneticPr fontId="4"/>
  </si>
  <si>
    <t>坂上想磨</t>
    <rPh sb="0" eb="2">
      <t>サカウエ</t>
    </rPh>
    <rPh sb="2" eb="3">
      <t>ソウ</t>
    </rPh>
    <rPh sb="3" eb="4">
      <t>マ</t>
    </rPh>
    <phoneticPr fontId="4"/>
  </si>
  <si>
    <t>初心者準優勝</t>
    <rPh sb="0" eb="3">
      <t>ショシンシャ</t>
    </rPh>
    <rPh sb="3" eb="6">
      <t>ジュンユウショウ</t>
    </rPh>
    <phoneticPr fontId="5"/>
  </si>
  <si>
    <t>初心者優勝</t>
    <rPh sb="0" eb="3">
      <t>ショシンシャ</t>
    </rPh>
    <rPh sb="3" eb="5">
      <t>ユウショウ</t>
    </rPh>
    <phoneticPr fontId="5"/>
  </si>
  <si>
    <t>２１点３ゲーム</t>
    <rPh sb="2" eb="3">
      <t>テン</t>
    </rPh>
    <phoneticPr fontId="4"/>
  </si>
  <si>
    <r>
      <t>女子４部</t>
    </r>
    <r>
      <rPr>
        <b/>
        <sz val="20"/>
        <color indexed="8"/>
        <rFont val="HG丸ｺﾞｼｯｸM-PRO"/>
        <family val="3"/>
        <charset val="128"/>
      </rPr>
      <t>（2位あがり）</t>
    </r>
    <rPh sb="0" eb="2">
      <t>ジョシ</t>
    </rPh>
    <phoneticPr fontId="4"/>
  </si>
  <si>
    <r>
      <t>女子２部</t>
    </r>
    <r>
      <rPr>
        <b/>
        <sz val="18"/>
        <color indexed="8"/>
        <rFont val="HG丸ｺﾞｼｯｸM-PRO"/>
        <family val="3"/>
        <charset val="128"/>
      </rPr>
      <t>（リーグのみ）</t>
    </r>
    <rPh sb="0" eb="2">
      <t>ジョシ</t>
    </rPh>
    <phoneticPr fontId="4"/>
  </si>
  <si>
    <t>１５点３ゲーム</t>
    <rPh sb="2" eb="3">
      <t>テン</t>
    </rPh>
    <phoneticPr fontId="4"/>
  </si>
  <si>
    <r>
      <t>男子３部</t>
    </r>
    <r>
      <rPr>
        <b/>
        <sz val="18"/>
        <color indexed="8"/>
        <rFont val="HG丸ｺﾞｼｯｸM-PRO"/>
        <family val="3"/>
        <charset val="128"/>
      </rPr>
      <t>（リーグのみ）</t>
    </r>
    <rPh sb="0" eb="2">
      <t>ダンシ</t>
    </rPh>
    <phoneticPr fontId="4"/>
  </si>
  <si>
    <r>
      <t>男子４部</t>
    </r>
    <r>
      <rPr>
        <b/>
        <sz val="18"/>
        <color indexed="8"/>
        <rFont val="HG丸ｺﾞｼｯｸM-PRO"/>
        <family val="3"/>
        <charset val="128"/>
      </rPr>
      <t>（リーグのみ）</t>
    </r>
    <rPh sb="0" eb="2">
      <t>ダンシ</t>
    </rPh>
    <phoneticPr fontId="4"/>
  </si>
  <si>
    <t>女子３部暫定優勝</t>
    <rPh sb="0" eb="2">
      <t>ジョシ</t>
    </rPh>
    <rPh sb="3" eb="4">
      <t>ブ</t>
    </rPh>
    <rPh sb="4" eb="6">
      <t>ザンテイ</t>
    </rPh>
    <rPh sb="6" eb="8">
      <t>ユウショウ</t>
    </rPh>
    <phoneticPr fontId="5"/>
  </si>
  <si>
    <t>（女子３部は１チームだったため暫定優勝）</t>
    <rPh sb="1" eb="3">
      <t>ジョシ</t>
    </rPh>
    <rPh sb="4" eb="5">
      <t>ブ</t>
    </rPh>
    <rPh sb="15" eb="17">
      <t>ザンテイ</t>
    </rPh>
    <rPh sb="17" eb="19">
      <t>ユウショウ</t>
    </rPh>
    <phoneticPr fontId="5"/>
  </si>
  <si>
    <t>初心者Ｃ</t>
    <rPh sb="0" eb="3">
      <t>ショシンシャ</t>
    </rPh>
    <phoneticPr fontId="4"/>
  </si>
  <si>
    <r>
      <t>初心者</t>
    </r>
    <r>
      <rPr>
        <b/>
        <sz val="20"/>
        <color indexed="8"/>
        <rFont val="HG丸ｺﾞｼｯｸM-PRO"/>
        <family val="3"/>
        <charset val="128"/>
      </rPr>
      <t>（2位あがり）</t>
    </r>
    <rPh sb="0" eb="3">
      <t>ショシンシャ</t>
    </rPh>
    <phoneticPr fontId="4"/>
  </si>
  <si>
    <t>寺尾孝介</t>
    <rPh sb="0" eb="2">
      <t>テラオ</t>
    </rPh>
    <rPh sb="2" eb="4">
      <t>コウスケ</t>
    </rPh>
    <phoneticPr fontId="4"/>
  </si>
  <si>
    <t>森川里香</t>
    <rPh sb="0" eb="2">
      <t>モリカワ</t>
    </rPh>
    <rPh sb="2" eb="4">
      <t>リカ</t>
    </rPh>
    <phoneticPr fontId="4"/>
  </si>
  <si>
    <r>
      <t>男子２部</t>
    </r>
    <r>
      <rPr>
        <b/>
        <sz val="20"/>
        <color indexed="8"/>
        <rFont val="HG丸ｺﾞｼｯｸM-PRO"/>
        <family val="3"/>
        <charset val="128"/>
      </rPr>
      <t>（2位あがり）</t>
    </r>
    <rPh sb="0" eb="2">
      <t>ダンシ</t>
    </rPh>
    <rPh sb="3" eb="4">
      <t>ブ</t>
    </rPh>
    <phoneticPr fontId="4"/>
  </si>
  <si>
    <t>男子２部Ｃ</t>
    <rPh sb="0" eb="2">
      <t>ダンシ</t>
    </rPh>
    <phoneticPr fontId="4"/>
  </si>
  <si>
    <t>近藤康太</t>
    <rPh sb="0" eb="2">
      <t>コンドウ</t>
    </rPh>
    <rPh sb="2" eb="4">
      <t>コウタ</t>
    </rPh>
    <phoneticPr fontId="4"/>
  </si>
  <si>
    <t>矢野司</t>
    <rPh sb="0" eb="2">
      <t>ヤノ</t>
    </rPh>
    <rPh sb="2" eb="3">
      <t>ツカサ</t>
    </rPh>
    <phoneticPr fontId="4"/>
  </si>
  <si>
    <t>桧垣潤</t>
    <rPh sb="0" eb="2">
      <t>ヒガキ</t>
    </rPh>
    <rPh sb="2" eb="3">
      <t>ジュン</t>
    </rPh>
    <phoneticPr fontId="4"/>
  </si>
  <si>
    <t>桧垣楓花</t>
    <rPh sb="0" eb="2">
      <t>ヒガキ</t>
    </rPh>
    <rPh sb="2" eb="4">
      <t>フウカ</t>
    </rPh>
    <phoneticPr fontId="4"/>
  </si>
  <si>
    <t>塩出茂明</t>
    <rPh sb="0" eb="2">
      <t>シオデ</t>
    </rPh>
    <rPh sb="2" eb="4">
      <t>シゲアキ</t>
    </rPh>
    <phoneticPr fontId="4"/>
  </si>
  <si>
    <t>土居高女子ﾊﾞﾄﾞﾐﾝﾄﾝ部</t>
    <rPh sb="2" eb="3">
      <t>コウ</t>
    </rPh>
    <phoneticPr fontId="4"/>
  </si>
  <si>
    <t>星川秦輝</t>
    <rPh sb="0" eb="2">
      <t>ホシカワ</t>
    </rPh>
    <rPh sb="2" eb="3">
      <t>ハタ</t>
    </rPh>
    <rPh sb="3" eb="4">
      <t>テル</t>
    </rPh>
    <phoneticPr fontId="4"/>
  </si>
  <si>
    <t>B.C.fight</t>
  </si>
  <si>
    <t>女子
３部</t>
    <rPh sb="0" eb="2">
      <t>ジョシ</t>
    </rPh>
    <rPh sb="4" eb="5">
      <t>ブ</t>
    </rPh>
    <phoneticPr fontId="4"/>
  </si>
  <si>
    <t xml:space="preserve">   ・期　　日        令和２年１１月２９日</t>
    <rPh sb="4" eb="5">
      <t>キ</t>
    </rPh>
    <rPh sb="7" eb="8">
      <t>ヒ</t>
    </rPh>
    <rPh sb="16" eb="18">
      <t>レイワ</t>
    </rPh>
    <rPh sb="19" eb="20">
      <t>ネン</t>
    </rPh>
    <rPh sb="22" eb="23">
      <t>ガツ</t>
    </rPh>
    <rPh sb="25" eb="26">
      <t>ヒ</t>
    </rPh>
    <phoneticPr fontId="5"/>
  </si>
  <si>
    <t xml:space="preserve">   ・参加人数　　　　１００名</t>
    <rPh sb="4" eb="5">
      <t>サン</t>
    </rPh>
    <rPh sb="5" eb="6">
      <t>カ</t>
    </rPh>
    <rPh sb="6" eb="7">
      <t>ジン</t>
    </rPh>
    <rPh sb="7" eb="8">
      <t>カズ</t>
    </rPh>
    <rPh sb="15" eb="16">
      <t>メイ</t>
    </rPh>
    <phoneticPr fontId="5"/>
  </si>
  <si>
    <t xml:space="preserve">   ・場　　所　　　　川之江体育館</t>
    <rPh sb="4" eb="5">
      <t>バ</t>
    </rPh>
    <rPh sb="7" eb="8">
      <t>ショ</t>
    </rPh>
    <rPh sb="12" eb="15">
      <t>カワノエ</t>
    </rPh>
    <rPh sb="15" eb="18">
      <t>タイイクカン</t>
    </rPh>
    <phoneticPr fontId="5"/>
  </si>
  <si>
    <t>初心者（男女）</t>
    <rPh sb="0" eb="3">
      <t>ショシンシャ</t>
    </rPh>
    <rPh sb="4" eb="6">
      <t>ダンジョ</t>
    </rPh>
    <phoneticPr fontId="5"/>
  </si>
  <si>
    <t>土居中学校</t>
  </si>
  <si>
    <t>土居中学校</t>
    <phoneticPr fontId="4"/>
  </si>
  <si>
    <t>新宮中学校</t>
    <phoneticPr fontId="4"/>
  </si>
  <si>
    <t>土居中学校男子</t>
  </si>
  <si>
    <t>土居中学校男子</t>
    <phoneticPr fontId="4"/>
  </si>
  <si>
    <t>－</t>
    <phoneticPr fontId="4"/>
  </si>
  <si>
    <t>伊藤洸弥</t>
  </si>
  <si>
    <t>男子総合優勝（２部）</t>
    <rPh sb="0" eb="2">
      <t>ダンシ</t>
    </rPh>
    <rPh sb="2" eb="4">
      <t>ソウゴウ</t>
    </rPh>
    <rPh sb="4" eb="6">
      <t>ユウショウ</t>
    </rPh>
    <rPh sb="8" eb="9">
      <t>ブ</t>
    </rPh>
    <phoneticPr fontId="5"/>
  </si>
  <si>
    <t>男子３部 優勝</t>
    <rPh sb="0" eb="2">
      <t>ダンシ</t>
    </rPh>
    <rPh sb="3" eb="4">
      <t>ブ</t>
    </rPh>
    <rPh sb="5" eb="7">
      <t>ユウショウ</t>
    </rPh>
    <phoneticPr fontId="5"/>
  </si>
  <si>
    <t>男子４部 優勝</t>
    <rPh sb="0" eb="2">
      <t>ダンシ</t>
    </rPh>
    <rPh sb="3" eb="4">
      <t>ブ</t>
    </rPh>
    <rPh sb="5" eb="7">
      <t>ユウショウ</t>
    </rPh>
    <phoneticPr fontId="5"/>
  </si>
  <si>
    <t>男子総合準優勝（２部）</t>
    <rPh sb="0" eb="2">
      <t>ダンシ</t>
    </rPh>
    <rPh sb="2" eb="4">
      <t>ソウゴウ</t>
    </rPh>
    <rPh sb="4" eb="5">
      <t>ジュン</t>
    </rPh>
    <rPh sb="5" eb="7">
      <t>ユウショウ</t>
    </rPh>
    <rPh sb="9" eb="10">
      <t>ブ</t>
    </rPh>
    <phoneticPr fontId="5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</si>
  <si>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5"/>
  </si>
  <si>
    <t>男子４部 準優勝</t>
    <rPh sb="0" eb="2">
      <t>ダンシ</t>
    </rPh>
    <rPh sb="3" eb="4">
      <t>ブ</t>
    </rPh>
    <rPh sb="5" eb="6">
      <t>ジュン</t>
    </rPh>
    <rPh sb="6" eb="8">
      <t>ユウショウ</t>
    </rPh>
    <phoneticPr fontId="5"/>
  </si>
  <si>
    <t>女子総合優勝（２部）</t>
    <rPh sb="0" eb="2">
      <t>ジョシ</t>
    </rPh>
    <rPh sb="2" eb="4">
      <t>ソウゴウ</t>
    </rPh>
    <rPh sb="4" eb="6">
      <t>ユウショウ</t>
    </rPh>
    <rPh sb="8" eb="9">
      <t>ブ</t>
    </rPh>
    <phoneticPr fontId="5"/>
  </si>
  <si>
    <t>女子４部 優勝</t>
    <rPh sb="0" eb="2">
      <t>ジョシ</t>
    </rPh>
    <rPh sb="3" eb="4">
      <t>ブ</t>
    </rPh>
    <rPh sb="5" eb="7">
      <t>ユウショウ</t>
    </rPh>
    <phoneticPr fontId="5"/>
  </si>
  <si>
    <t>女子総合準優勝（２部）</t>
    <rPh sb="0" eb="2">
      <t>ジョシ</t>
    </rPh>
    <rPh sb="2" eb="4">
      <t>ソウゴウ</t>
    </rPh>
    <rPh sb="4" eb="7">
      <t>ジュンユウショウ</t>
    </rPh>
    <rPh sb="9" eb="10">
      <t>ブ</t>
    </rPh>
    <phoneticPr fontId="5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</si>
  <si>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5"/>
  </si>
  <si>
    <t>第１５回　市民スポーツ祭　バドミントン大会</t>
    <rPh sb="0" eb="1">
      <t>ダイ</t>
    </rPh>
    <rPh sb="3" eb="4">
      <t>カイ</t>
    </rPh>
    <rPh sb="5" eb="7">
      <t>シミン</t>
    </rPh>
    <rPh sb="11" eb="12">
      <t>サイ</t>
    </rPh>
    <rPh sb="19" eb="21">
      <t>タイカイ</t>
    </rPh>
    <phoneticPr fontId="5"/>
  </si>
  <si>
    <t>川之江ｸﾗﾌﾞ</t>
  </si>
  <si>
    <t>女子３部 認定優勝</t>
    <rPh sb="0" eb="2">
      <t>ジョシ</t>
    </rPh>
    <rPh sb="3" eb="4">
      <t>ブ</t>
    </rPh>
    <rPh sb="5" eb="7">
      <t>ニンテイ</t>
    </rPh>
    <rPh sb="7" eb="9">
      <t>ユウショウ</t>
    </rPh>
    <phoneticPr fontId="5"/>
  </si>
  <si>
    <t>－</t>
  </si>
  <si>
    <t>初心者 優勝（男女）</t>
    <rPh sb="0" eb="3">
      <t>ショシンシャ</t>
    </rPh>
    <rPh sb="4" eb="6">
      <t>ユウショウ</t>
    </rPh>
    <rPh sb="7" eb="9">
      <t>ダンジョ</t>
    </rPh>
    <phoneticPr fontId="5"/>
  </si>
  <si>
    <t>初心者 準優勝（男女）</t>
    <rPh sb="0" eb="3">
      <t>ショシンシャ</t>
    </rPh>
    <rPh sb="4" eb="5">
      <t>ジュン</t>
    </rPh>
    <rPh sb="5" eb="7">
      <t>ユウショウ</t>
    </rPh>
    <rPh sb="8" eb="10">
      <t>ダンジョ</t>
    </rPh>
    <phoneticPr fontId="5"/>
  </si>
  <si>
    <t>＜本部席コメント＞</t>
    <rPh sb="1" eb="3">
      <t>ホンブ</t>
    </rPh>
    <rPh sb="3" eb="4">
      <t>セキ</t>
    </rPh>
    <phoneticPr fontId="3"/>
  </si>
  <si>
    <t>1試合23分計算で予定したが、男子２部はファイナルが多く、1試合30分近くかかった。</t>
    <rPh sb="1" eb="3">
      <t>シアイ</t>
    </rPh>
    <rPh sb="5" eb="6">
      <t>フン</t>
    </rPh>
    <rPh sb="6" eb="8">
      <t>ケイサン</t>
    </rPh>
    <rPh sb="9" eb="11">
      <t>ヨテイ</t>
    </rPh>
    <rPh sb="15" eb="17">
      <t>ダンシ</t>
    </rPh>
    <rPh sb="18" eb="19">
      <t>ブ</t>
    </rPh>
    <rPh sb="26" eb="27">
      <t>オオ</t>
    </rPh>
    <rPh sb="30" eb="32">
      <t>シアイ</t>
    </rPh>
    <rPh sb="34" eb="35">
      <t>フン</t>
    </rPh>
    <rPh sb="35" eb="36">
      <t>チカ</t>
    </rPh>
    <phoneticPr fontId="3"/>
  </si>
  <si>
    <t>男子2部決勝だけ長引いて、17時過ぎに全試合終了。17:25頃には片付けも終了し、スタッフ解散。</t>
    <rPh sb="0" eb="2">
      <t>ダンシ</t>
    </rPh>
    <rPh sb="3" eb="4">
      <t>ブ</t>
    </rPh>
    <rPh sb="4" eb="6">
      <t>ケッショウ</t>
    </rPh>
    <rPh sb="8" eb="10">
      <t>ナガビ</t>
    </rPh>
    <rPh sb="15" eb="16">
      <t>ジ</t>
    </rPh>
    <rPh sb="16" eb="17">
      <t>ス</t>
    </rPh>
    <rPh sb="19" eb="20">
      <t>ゼン</t>
    </rPh>
    <rPh sb="20" eb="22">
      <t>シアイ</t>
    </rPh>
    <rPh sb="22" eb="24">
      <t>シュウリョウ</t>
    </rPh>
    <phoneticPr fontId="3"/>
  </si>
  <si>
    <t>出場しない本部席専属は3名(石村、森、今井)。</t>
    <rPh sb="0" eb="2">
      <t>シュツジョウ</t>
    </rPh>
    <rPh sb="5" eb="7">
      <t>ホンブ</t>
    </rPh>
    <rPh sb="7" eb="8">
      <t>セキ</t>
    </rPh>
    <rPh sb="8" eb="10">
      <t>センゾク</t>
    </rPh>
    <rPh sb="12" eb="13">
      <t>メイ</t>
    </rPh>
    <rPh sb="14" eb="16">
      <t>イシムラ</t>
    </rPh>
    <rPh sb="17" eb="18">
      <t>モリ</t>
    </rPh>
    <rPh sb="19" eb="21">
      <t>イマイ</t>
    </rPh>
    <phoneticPr fontId="3"/>
  </si>
  <si>
    <t>コロナの対策として、自宅での検温結果を健康チェックシートに記入してもらい、加えて受付時に体温チェックとアルコール消毒を実施。</t>
    <rPh sb="4" eb="6">
      <t>タイサク</t>
    </rPh>
    <rPh sb="10" eb="12">
      <t>ジタク</t>
    </rPh>
    <rPh sb="14" eb="16">
      <t>ケンオン</t>
    </rPh>
    <rPh sb="16" eb="18">
      <t>ケッカ</t>
    </rPh>
    <rPh sb="19" eb="21">
      <t>ケンコウ</t>
    </rPh>
    <rPh sb="29" eb="31">
      <t>キニュウ</t>
    </rPh>
    <rPh sb="37" eb="38">
      <t>クワ</t>
    </rPh>
    <rPh sb="40" eb="42">
      <t>ウケツケ</t>
    </rPh>
    <rPh sb="42" eb="43">
      <t>ジ</t>
    </rPh>
    <rPh sb="44" eb="46">
      <t>タイオン</t>
    </rPh>
    <rPh sb="56" eb="58">
      <t>ショウドク</t>
    </rPh>
    <rPh sb="59" eb="61">
      <t>ジッシ</t>
    </rPh>
    <phoneticPr fontId="4"/>
  </si>
  <si>
    <t>更に、大会フロアに入る入口で、健康チェックシート未記入の人に記入をお願いして入室させた。</t>
    <rPh sb="0" eb="1">
      <t>サラ</t>
    </rPh>
    <rPh sb="3" eb="5">
      <t>タイカイ</t>
    </rPh>
    <rPh sb="9" eb="10">
      <t>ハイ</t>
    </rPh>
    <rPh sb="11" eb="13">
      <t>イリグチ</t>
    </rPh>
    <rPh sb="15" eb="17">
      <t>ケンコウ</t>
    </rPh>
    <rPh sb="24" eb="27">
      <t>ミキニュウ</t>
    </rPh>
    <rPh sb="28" eb="29">
      <t>ヒト</t>
    </rPh>
    <rPh sb="30" eb="32">
      <t>キニュウ</t>
    </rPh>
    <rPh sb="34" eb="35">
      <t>ネガ</t>
    </rPh>
    <rPh sb="38" eb="40">
      <t>ニュウシツ</t>
    </rPh>
    <phoneticPr fontId="4"/>
  </si>
  <si>
    <t>審判前には審判用紙台と手の消毒を行い、同一審判が返却して汚染を防止した。その他、試合上の諸注意を守ってもらいながら進行。</t>
    <rPh sb="0" eb="2">
      <t>シンパン</t>
    </rPh>
    <rPh sb="2" eb="3">
      <t>マエ</t>
    </rPh>
    <rPh sb="5" eb="7">
      <t>シンパン</t>
    </rPh>
    <rPh sb="7" eb="9">
      <t>ヨウシ</t>
    </rPh>
    <rPh sb="9" eb="10">
      <t>ダイ</t>
    </rPh>
    <rPh sb="11" eb="12">
      <t>テ</t>
    </rPh>
    <rPh sb="13" eb="15">
      <t>ショウドク</t>
    </rPh>
    <rPh sb="16" eb="17">
      <t>オコナ</t>
    </rPh>
    <rPh sb="19" eb="21">
      <t>ドウイツ</t>
    </rPh>
    <rPh sb="21" eb="23">
      <t>シンパン</t>
    </rPh>
    <rPh sb="24" eb="26">
      <t>ヘンキャク</t>
    </rPh>
    <rPh sb="28" eb="30">
      <t>オセン</t>
    </rPh>
    <rPh sb="31" eb="33">
      <t>ボウシ</t>
    </rPh>
    <rPh sb="38" eb="39">
      <t>タ</t>
    </rPh>
    <rPh sb="40" eb="42">
      <t>シアイ</t>
    </rPh>
    <rPh sb="42" eb="43">
      <t>ジョウ</t>
    </rPh>
    <rPh sb="44" eb="45">
      <t>ショ</t>
    </rPh>
    <rPh sb="45" eb="47">
      <t>チュウイ</t>
    </rPh>
    <rPh sb="48" eb="49">
      <t>マモ</t>
    </rPh>
    <rPh sb="57" eb="59">
      <t>シンコウ</t>
    </rPh>
    <phoneticPr fontId="4"/>
  </si>
  <si>
    <t>決勝トーナメントが少なく本部は比較的落ち着いていた。本部席周辺に多数いて、みんな手伝ってくれた。　　以上</t>
    <rPh sb="0" eb="2">
      <t>ケッショウ</t>
    </rPh>
    <rPh sb="9" eb="10">
      <t>スク</t>
    </rPh>
    <rPh sb="12" eb="14">
      <t>ホンブ</t>
    </rPh>
    <rPh sb="15" eb="18">
      <t>ヒカクテキ</t>
    </rPh>
    <rPh sb="18" eb="19">
      <t>オ</t>
    </rPh>
    <rPh sb="20" eb="21">
      <t>ツ</t>
    </rPh>
    <rPh sb="26" eb="28">
      <t>ホンブ</t>
    </rPh>
    <rPh sb="28" eb="29">
      <t>セキ</t>
    </rPh>
    <rPh sb="29" eb="31">
      <t>シュウヘン</t>
    </rPh>
    <rPh sb="32" eb="34">
      <t>タスウ</t>
    </rPh>
    <rPh sb="40" eb="42">
      <t>テツダ</t>
    </rPh>
    <rPh sb="50" eb="52">
      <t>イジョウ</t>
    </rPh>
    <phoneticPr fontId="3"/>
  </si>
  <si>
    <t>長野祐也</t>
  </si>
  <si>
    <t>大西英翔</t>
  </si>
  <si>
    <t>柚山治</t>
  </si>
  <si>
    <t>大西右恭</t>
  </si>
  <si>
    <t>森勇気</t>
  </si>
  <si>
    <t>石崎健</t>
  </si>
  <si>
    <t>眞鍋頼斗</t>
  </si>
  <si>
    <t>日下大雅</t>
  </si>
  <si>
    <t>立川真也</t>
  </si>
  <si>
    <t>大石修伍</t>
  </si>
  <si>
    <t>清水雄陽</t>
  </si>
  <si>
    <t>坂上想磨</t>
  </si>
  <si>
    <t>長原芽美</t>
  </si>
  <si>
    <t>酒商ながはら</t>
  </si>
  <si>
    <t>清水梨緒奈</t>
  </si>
  <si>
    <t>森川里香</t>
  </si>
  <si>
    <t>尾﨑葉太</t>
  </si>
  <si>
    <t>塩出亜紀</t>
  </si>
  <si>
    <t>井川優杏</t>
  </si>
  <si>
    <t>合田直子</t>
  </si>
  <si>
    <t>川上俊満</t>
  </si>
  <si>
    <t>薦田あかね</t>
  </si>
  <si>
    <t>内田琴羽</t>
  </si>
  <si>
    <t>石川紫</t>
  </si>
  <si>
    <t>鈴木莉彩</t>
  </si>
  <si>
    <t>新宮中</t>
  </si>
  <si>
    <t>新宮中</t>
    <phoneticPr fontId="4"/>
  </si>
  <si>
    <t>土居中男子</t>
  </si>
  <si>
    <t>土居中男子</t>
    <phoneticPr fontId="4"/>
  </si>
  <si>
    <t>土居中女子</t>
  </si>
  <si>
    <t>土居中女子</t>
    <phoneticPr fontId="4"/>
  </si>
  <si>
    <t>Ｒ２年１１月２９日（日）　川之江体育館　参加人数１００名</t>
    <rPh sb="2" eb="3">
      <t>ネン</t>
    </rPh>
    <rPh sb="5" eb="6">
      <t>ガツ</t>
    </rPh>
    <rPh sb="8" eb="9">
      <t>ヒ</t>
    </rPh>
    <rPh sb="10" eb="11">
      <t>ヒ</t>
    </rPh>
    <rPh sb="13" eb="16">
      <t>カワノエ</t>
    </rPh>
    <rPh sb="16" eb="19">
      <t>タイイクカン</t>
    </rPh>
    <rPh sb="20" eb="22">
      <t>サンカ</t>
    </rPh>
    <rPh sb="22" eb="24">
      <t>ニンズウ</t>
    </rPh>
    <rPh sb="27" eb="28">
      <t>メイ</t>
    </rPh>
    <phoneticPr fontId="5"/>
  </si>
  <si>
    <t>ソーシャルディスタンス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</si>
</sst>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(&quot;@&quot;)&quot;"/>
    <numFmt numFmtId="177" formatCode="\-"/>
    <numFmt numFmtId="178" formatCode="&quot;&quot;@&quot;位&quot;"/>
    <numFmt numFmtId="179" formatCode="&quot;&quot;0&quot;位&quot;"/>
  </numFmts>
  <fonts count="62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8"/>
      <name val="標準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color indexed="8"/>
      <name val="HG丸ｺﾞｼｯｸM-PRO"/>
      <family val="3"/>
      <charset val="128"/>
    </font>
    <font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"/>
      <color indexed="8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6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b/>
      <sz val="8"/>
      <color indexed="8"/>
      <name val="ＭＳ ゴシック"/>
      <family val="3"/>
      <charset val="128"/>
    </font>
    <font>
      <sz val="22"/>
      <color indexed="8"/>
      <name val="HG丸ｺﾞｼｯｸM-PRO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4" tint="0.79998168889431442"/>
        <bgColor indexed="64"/>
      </patternFill>
    </fill>
  </fills>
  <borders count="1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thin">
        <color auto="1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 style="double">
        <color indexed="8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/>
      <top style="hair">
        <color indexed="64"/>
      </top>
      <bottom style="double">
        <color indexed="8"/>
      </bottom>
      <diagonal/>
    </border>
    <border>
      <left/>
      <right style="thin">
        <color auto="1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auto="1"/>
      </right>
      <top style="hair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thin">
        <color theme="1"/>
      </right>
      <top style="double">
        <color auto="1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double">
        <color auto="1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theme="1"/>
      </left>
      <right/>
      <top style="thick">
        <color rgb="FFFF0000"/>
      </top>
      <bottom/>
      <diagonal/>
    </border>
  </borders>
  <cellStyleXfs count="54">
    <xf numFmtId="0" fontId="0" fillId="0" borderId="0" applyBorder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38" fillId="0" borderId="0" applyBorder="0"/>
    <xf numFmtId="0" fontId="9" fillId="0" borderId="0">
      <alignment vertical="center"/>
    </xf>
    <xf numFmtId="0" fontId="9" fillId="0" borderId="0"/>
    <xf numFmtId="0" fontId="38" fillId="0" borderId="0" applyBorder="0"/>
    <xf numFmtId="0" fontId="41" fillId="0" borderId="0">
      <alignment vertical="center"/>
    </xf>
    <xf numFmtId="0" fontId="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76">
    <xf numFmtId="0" fontId="0" fillId="0" borderId="0" xfId="0"/>
    <xf numFmtId="0" fontId="6" fillId="24" borderId="0" xfId="46" applyFont="1" applyFill="1" applyAlignment="1">
      <alignment vertical="center"/>
    </xf>
    <xf numFmtId="38" fontId="29" fillId="24" borderId="18" xfId="34" applyFont="1" applyFill="1" applyBorder="1" applyAlignment="1">
      <alignment horizontal="right" vertical="center" shrinkToFit="1"/>
    </xf>
    <xf numFmtId="38" fontId="29" fillId="24" borderId="19" xfId="34" applyFont="1" applyFill="1" applyBorder="1" applyAlignment="1">
      <alignment horizontal="right" vertical="center" shrinkToFit="1"/>
    </xf>
    <xf numFmtId="38" fontId="29" fillId="24" borderId="20" xfId="34" applyFont="1" applyFill="1" applyBorder="1" applyAlignment="1">
      <alignment horizontal="right" vertical="center" shrinkToFit="1"/>
    </xf>
    <xf numFmtId="0" fontId="7" fillId="25" borderId="24" xfId="46" applyFont="1" applyFill="1" applyBorder="1" applyAlignment="1">
      <alignment horizontal="right" vertical="center" shrinkToFit="1"/>
    </xf>
    <xf numFmtId="0" fontId="7" fillId="25" borderId="34" xfId="46" applyFont="1" applyFill="1" applyBorder="1" applyAlignment="1">
      <alignment horizontal="right" vertical="center" shrinkToFit="1"/>
    </xf>
    <xf numFmtId="0" fontId="7" fillId="24" borderId="15" xfId="46" applyFont="1" applyFill="1" applyBorder="1" applyAlignment="1">
      <alignment shrinkToFit="1"/>
    </xf>
    <xf numFmtId="0" fontId="7" fillId="24" borderId="16" xfId="46" applyFont="1" applyFill="1" applyBorder="1" applyAlignment="1">
      <alignment shrinkToFit="1"/>
    </xf>
    <xf numFmtId="38" fontId="7" fillId="24" borderId="16" xfId="34" applyFont="1" applyFill="1" applyBorder="1" applyAlignment="1">
      <alignment shrinkToFit="1"/>
    </xf>
    <xf numFmtId="38" fontId="7" fillId="24" borderId="17" xfId="34" applyFont="1" applyFill="1" applyBorder="1" applyAlignment="1">
      <alignment shrinkToFit="1"/>
    </xf>
    <xf numFmtId="0" fontId="7" fillId="24" borderId="17" xfId="46" applyFont="1" applyFill="1" applyBorder="1" applyAlignment="1">
      <alignment shrinkToFit="1"/>
    </xf>
    <xf numFmtId="177" fontId="7" fillId="24" borderId="19" xfId="46" applyNumberFormat="1" applyFont="1" applyFill="1" applyBorder="1" applyAlignment="1">
      <alignment horizontal="right" vertical="center" shrinkToFit="1"/>
    </xf>
    <xf numFmtId="0" fontId="7" fillId="24" borderId="21" xfId="46" applyFont="1" applyFill="1" applyBorder="1" applyAlignment="1">
      <alignment horizontal="right" vertical="center" shrinkToFit="1"/>
    </xf>
    <xf numFmtId="0" fontId="7" fillId="24" borderId="20" xfId="46" applyFont="1" applyFill="1" applyBorder="1" applyAlignment="1">
      <alignment horizontal="right" vertical="center" shrinkToFit="1"/>
    </xf>
    <xf numFmtId="0" fontId="7" fillId="24" borderId="22" xfId="46" applyFont="1" applyFill="1" applyBorder="1" applyAlignment="1">
      <alignment shrinkToFit="1"/>
    </xf>
    <xf numFmtId="0" fontId="7" fillId="24" borderId="0" xfId="46" applyFont="1" applyFill="1" applyBorder="1" applyAlignment="1">
      <alignment shrinkToFit="1"/>
    </xf>
    <xf numFmtId="38" fontId="7" fillId="24" borderId="22" xfId="46" applyNumberFormat="1" applyFont="1" applyFill="1" applyBorder="1" applyAlignment="1">
      <alignment shrinkToFit="1"/>
    </xf>
    <xf numFmtId="38" fontId="7" fillId="24" borderId="0" xfId="34" applyFont="1" applyFill="1" applyBorder="1" applyAlignment="1">
      <alignment shrinkToFit="1"/>
    </xf>
    <xf numFmtId="38" fontId="7" fillId="24" borderId="23" xfId="34" applyFont="1" applyFill="1" applyBorder="1" applyAlignment="1">
      <alignment shrinkToFit="1"/>
    </xf>
    <xf numFmtId="0" fontId="7" fillId="24" borderId="23" xfId="46" applyFont="1" applyFill="1" applyBorder="1" applyAlignment="1">
      <alignment shrinkToFit="1"/>
    </xf>
    <xf numFmtId="177" fontId="7" fillId="24" borderId="0" xfId="46" applyNumberFormat="1" applyFont="1" applyFill="1" applyBorder="1" applyAlignment="1">
      <alignment horizontal="right" vertical="center" shrinkToFit="1"/>
    </xf>
    <xf numFmtId="0" fontId="7" fillId="24" borderId="24" xfId="46" applyFont="1" applyFill="1" applyBorder="1" applyAlignment="1">
      <alignment horizontal="right" vertical="center" shrinkToFit="1"/>
    </xf>
    <xf numFmtId="0" fontId="7" fillId="24" borderId="25" xfId="46" applyFont="1" applyFill="1" applyBorder="1" applyAlignment="1">
      <alignment horizontal="right" vertical="center" shrinkToFit="1"/>
    </xf>
    <xf numFmtId="177" fontId="7" fillId="24" borderId="31" xfId="46" applyNumberFormat="1" applyFont="1" applyFill="1" applyBorder="1" applyAlignment="1">
      <alignment horizontal="right" vertical="center" shrinkToFit="1"/>
    </xf>
    <xf numFmtId="0" fontId="7" fillId="24" borderId="32" xfId="46" applyFont="1" applyFill="1" applyBorder="1" applyAlignment="1">
      <alignment horizontal="right" vertical="center" shrinkToFit="1"/>
    </xf>
    <xf numFmtId="0" fontId="7" fillId="24" borderId="30" xfId="46" applyFont="1" applyFill="1" applyBorder="1" applyAlignment="1">
      <alignment horizontal="right" vertical="center" shrinkToFit="1"/>
    </xf>
    <xf numFmtId="0" fontId="7" fillId="25" borderId="0" xfId="46" applyFont="1" applyFill="1" applyBorder="1" applyAlignment="1">
      <alignment horizontal="right" vertical="center" shrinkToFit="1"/>
    </xf>
    <xf numFmtId="0" fontId="7" fillId="24" borderId="26" xfId="46" applyFont="1" applyFill="1" applyBorder="1" applyAlignment="1">
      <alignment shrinkToFit="1"/>
    </xf>
    <xf numFmtId="0" fontId="7" fillId="24" borderId="27" xfId="46" applyFont="1" applyFill="1" applyBorder="1" applyAlignment="1">
      <alignment shrinkToFit="1"/>
    </xf>
    <xf numFmtId="38" fontId="7" fillId="24" borderId="27" xfId="34" applyFont="1" applyFill="1" applyBorder="1" applyAlignment="1">
      <alignment shrinkToFit="1"/>
    </xf>
    <xf numFmtId="38" fontId="7" fillId="24" borderId="28" xfId="34" applyFont="1" applyFill="1" applyBorder="1" applyAlignment="1">
      <alignment shrinkToFit="1"/>
    </xf>
    <xf numFmtId="0" fontId="7" fillId="24" borderId="28" xfId="46" applyFont="1" applyFill="1" applyBorder="1" applyAlignment="1">
      <alignment shrinkToFit="1"/>
    </xf>
    <xf numFmtId="0" fontId="7" fillId="25" borderId="33" xfId="46" applyFont="1" applyFill="1" applyBorder="1" applyAlignment="1">
      <alignment horizontal="right" vertical="center" shrinkToFit="1"/>
    </xf>
    <xf numFmtId="177" fontId="7" fillId="24" borderId="33" xfId="46" applyNumberFormat="1" applyFont="1" applyFill="1" applyBorder="1" applyAlignment="1">
      <alignment horizontal="right" vertical="center" shrinkToFit="1"/>
    </xf>
    <xf numFmtId="0" fontId="7" fillId="24" borderId="33" xfId="46" applyFont="1" applyFill="1" applyBorder="1" applyAlignment="1">
      <alignment horizontal="right" vertical="center" shrinkToFit="1"/>
    </xf>
    <xf numFmtId="0" fontId="7" fillId="24" borderId="35" xfId="46" applyFont="1" applyFill="1" applyBorder="1" applyAlignment="1">
      <alignment horizontal="right" vertical="center" shrinkToFit="1"/>
    </xf>
    <xf numFmtId="0" fontId="7" fillId="25" borderId="0" xfId="46" quotePrefix="1" applyNumberFormat="1" applyFont="1" applyFill="1" applyBorder="1" applyAlignment="1">
      <alignment horizontal="right" vertical="center" shrinkToFit="1"/>
    </xf>
    <xf numFmtId="0" fontId="7" fillId="25" borderId="37" xfId="46" applyFont="1" applyFill="1" applyBorder="1" applyAlignment="1">
      <alignment horizontal="right" vertical="center" shrinkToFit="1"/>
    </xf>
    <xf numFmtId="177" fontId="7" fillId="24" borderId="37" xfId="46" applyNumberFormat="1" applyFont="1" applyFill="1" applyBorder="1" applyAlignment="1">
      <alignment horizontal="right" vertical="center" shrinkToFit="1"/>
    </xf>
    <xf numFmtId="0" fontId="31" fillId="24" borderId="0" xfId="46" applyFont="1" applyFill="1" applyAlignment="1">
      <alignment vertical="center" shrinkToFit="1"/>
    </xf>
    <xf numFmtId="0" fontId="7" fillId="24" borderId="15" xfId="46" applyFont="1" applyFill="1" applyBorder="1" applyAlignment="1">
      <alignment horizontal="center" shrinkToFit="1"/>
    </xf>
    <xf numFmtId="0" fontId="7" fillId="24" borderId="16" xfId="46" applyFont="1" applyFill="1" applyBorder="1" applyAlignment="1">
      <alignment horizontal="center" shrinkToFit="1"/>
    </xf>
    <xf numFmtId="0" fontId="7" fillId="24" borderId="17" xfId="46" applyFont="1" applyFill="1" applyBorder="1" applyAlignment="1">
      <alignment horizontal="center" shrinkToFit="1"/>
    </xf>
    <xf numFmtId="0" fontId="7" fillId="24" borderId="22" xfId="46" applyFont="1" applyFill="1" applyBorder="1" applyAlignment="1">
      <alignment horizontal="center" shrinkToFit="1"/>
    </xf>
    <xf numFmtId="0" fontId="7" fillId="24" borderId="0" xfId="46" applyFont="1" applyFill="1" applyBorder="1" applyAlignment="1">
      <alignment horizontal="center" shrinkToFit="1"/>
    </xf>
    <xf numFmtId="38" fontId="7" fillId="24" borderId="22" xfId="46" applyNumberFormat="1" applyFont="1" applyFill="1" applyBorder="1" applyAlignment="1">
      <alignment horizontal="center" shrinkToFit="1"/>
    </xf>
    <xf numFmtId="38" fontId="7" fillId="24" borderId="0" xfId="34" applyFont="1" applyFill="1" applyBorder="1" applyAlignment="1">
      <alignment horizontal="center" shrinkToFit="1"/>
    </xf>
    <xf numFmtId="38" fontId="7" fillId="24" borderId="23" xfId="34" applyFont="1" applyFill="1" applyBorder="1" applyAlignment="1">
      <alignment horizontal="center" shrinkToFit="1"/>
    </xf>
    <xf numFmtId="0" fontId="7" fillId="24" borderId="23" xfId="46" applyFont="1" applyFill="1" applyBorder="1" applyAlignment="1">
      <alignment horizontal="center" shrinkToFit="1"/>
    </xf>
    <xf numFmtId="0" fontId="7" fillId="24" borderId="26" xfId="46" applyFont="1" applyFill="1" applyBorder="1" applyAlignment="1">
      <alignment horizontal="center" shrinkToFit="1"/>
    </xf>
    <xf numFmtId="0" fontId="7" fillId="24" borderId="34" xfId="46" applyFont="1" applyFill="1" applyBorder="1" applyAlignment="1">
      <alignment horizontal="right" vertical="center" shrinkToFit="1"/>
    </xf>
    <xf numFmtId="0" fontId="7" fillId="25" borderId="44" xfId="46" applyFont="1" applyFill="1" applyBorder="1" applyAlignment="1">
      <alignment horizontal="right" vertical="center" shrinkToFit="1"/>
    </xf>
    <xf numFmtId="38" fontId="29" fillId="26" borderId="0" xfId="34" applyFont="1" applyFill="1" applyBorder="1" applyAlignment="1">
      <alignment horizontal="right" vertical="center" shrinkToFit="1"/>
    </xf>
    <xf numFmtId="0" fontId="34" fillId="26" borderId="31" xfId="51" applyFont="1" applyFill="1" applyBorder="1" applyAlignment="1">
      <alignment horizontal="center" vertical="center" shrinkToFit="1"/>
    </xf>
    <xf numFmtId="0" fontId="0" fillId="26" borderId="31" xfId="0" applyFill="1" applyBorder="1" applyAlignment="1">
      <alignment horizontal="center" vertical="center" shrinkToFit="1"/>
    </xf>
    <xf numFmtId="0" fontId="34" fillId="26" borderId="12" xfId="51" applyFont="1" applyFill="1" applyBorder="1" applyAlignment="1">
      <alignment horizontal="center" vertical="center" shrinkToFit="1"/>
    </xf>
    <xf numFmtId="0" fontId="34" fillId="26" borderId="14" xfId="51" applyFont="1" applyFill="1" applyBorder="1" applyAlignment="1">
      <alignment horizontal="center" vertical="center" shrinkToFit="1"/>
    </xf>
    <xf numFmtId="0" fontId="34" fillId="26" borderId="13" xfId="51" applyFont="1" applyFill="1" applyBorder="1" applyAlignment="1">
      <alignment horizontal="center" vertical="center" shrinkToFit="1"/>
    </xf>
    <xf numFmtId="0" fontId="34" fillId="26" borderId="0" xfId="51" applyFont="1" applyFill="1" applyBorder="1" applyAlignment="1">
      <alignment horizontal="center" vertical="center" shrinkToFit="1"/>
    </xf>
    <xf numFmtId="0" fontId="0" fillId="26" borderId="0" xfId="0" applyFill="1" applyBorder="1" applyAlignment="1">
      <alignment horizontal="center" vertical="center" shrinkToFit="1"/>
    </xf>
    <xf numFmtId="0" fontId="34" fillId="26" borderId="0" xfId="51" applyFont="1" applyFill="1">
      <alignment vertical="center"/>
    </xf>
    <xf numFmtId="0" fontId="35" fillId="26" borderId="0" xfId="51" applyFont="1" applyFill="1" applyAlignment="1">
      <alignment horizontal="left" vertical="center"/>
    </xf>
    <xf numFmtId="0" fontId="36" fillId="26" borderId="0" xfId="51" applyFont="1" applyFill="1" applyAlignment="1">
      <alignment horizontal="center" vertical="center"/>
    </xf>
    <xf numFmtId="0" fontId="36" fillId="26" borderId="0" xfId="51" applyFont="1" applyFill="1" applyAlignment="1">
      <alignment horizontal="left" vertical="center"/>
    </xf>
    <xf numFmtId="0" fontId="35" fillId="26" borderId="0" xfId="51" applyFont="1" applyFill="1" applyAlignment="1">
      <alignment vertical="center"/>
    </xf>
    <xf numFmtId="0" fontId="34" fillId="26" borderId="11" xfId="51" applyFont="1" applyFill="1" applyBorder="1" applyAlignment="1">
      <alignment horizontal="center" vertical="center" shrinkToFit="1"/>
    </xf>
    <xf numFmtId="0" fontId="34" fillId="26" borderId="0" xfId="51" applyFont="1" applyFill="1" applyAlignment="1">
      <alignment vertical="center" shrinkToFit="1"/>
    </xf>
    <xf numFmtId="0" fontId="34" fillId="26" borderId="0" xfId="51" applyFont="1" applyFill="1" applyBorder="1">
      <alignment vertical="center"/>
    </xf>
    <xf numFmtId="38" fontId="34" fillId="26" borderId="0" xfId="51" applyNumberFormat="1" applyFont="1" applyFill="1" applyBorder="1" applyAlignment="1">
      <alignment horizontal="center" vertical="center" shrinkToFit="1"/>
    </xf>
    <xf numFmtId="38" fontId="29" fillId="26" borderId="25" xfId="34" applyFont="1" applyFill="1" applyBorder="1" applyAlignment="1">
      <alignment horizontal="right" vertical="center" shrinkToFit="1"/>
    </xf>
    <xf numFmtId="38" fontId="29" fillId="26" borderId="10" xfId="34" applyFont="1" applyFill="1" applyBorder="1" applyAlignment="1">
      <alignment horizontal="right" vertical="center" shrinkToFit="1"/>
    </xf>
    <xf numFmtId="38" fontId="29" fillId="26" borderId="20" xfId="34" applyFont="1" applyFill="1" applyBorder="1" applyAlignment="1">
      <alignment horizontal="right" vertical="center" shrinkToFit="1"/>
    </xf>
    <xf numFmtId="38" fontId="29" fillId="26" borderId="19" xfId="34" applyFont="1" applyFill="1" applyBorder="1" applyAlignment="1">
      <alignment horizontal="right" vertical="center" shrinkToFit="1"/>
    </xf>
    <xf numFmtId="38" fontId="29" fillId="26" borderId="18" xfId="34" applyFont="1" applyFill="1" applyBorder="1" applyAlignment="1">
      <alignment horizontal="right" vertical="center" shrinkToFit="1"/>
    </xf>
    <xf numFmtId="0" fontId="34" fillId="26" borderId="0" xfId="51" quotePrefix="1" applyFont="1" applyFill="1">
      <alignment vertical="center"/>
    </xf>
    <xf numFmtId="0" fontId="34" fillId="26" borderId="0" xfId="51" applyFont="1" applyFill="1" applyAlignment="1">
      <alignment vertical="center"/>
    </xf>
    <xf numFmtId="0" fontId="11" fillId="26" borderId="0" xfId="46" applyFont="1" applyFill="1" applyAlignment="1">
      <alignment vertical="center"/>
    </xf>
    <xf numFmtId="0" fontId="39" fillId="26" borderId="0" xfId="46" applyFont="1" applyFill="1" applyAlignment="1">
      <alignment vertical="center"/>
    </xf>
    <xf numFmtId="0" fontId="6" fillId="26" borderId="19" xfId="46" applyNumberFormat="1" applyFont="1" applyFill="1" applyBorder="1" applyAlignment="1">
      <alignment horizontal="center" vertical="center" shrinkToFit="1"/>
    </xf>
    <xf numFmtId="0" fontId="6" fillId="26" borderId="20" xfId="46" applyFont="1" applyFill="1" applyBorder="1" applyAlignment="1">
      <alignment vertical="center" shrinkToFit="1"/>
    </xf>
    <xf numFmtId="176" fontId="6" fillId="26" borderId="0" xfId="46" applyNumberFormat="1" applyFont="1" applyFill="1" applyBorder="1" applyAlignment="1">
      <alignment vertical="center" shrinkToFit="1"/>
    </xf>
    <xf numFmtId="0" fontId="6" fillId="26" borderId="25" xfId="46" applyFont="1" applyFill="1" applyBorder="1" applyAlignment="1">
      <alignment vertical="center" shrinkToFit="1"/>
    </xf>
    <xf numFmtId="0" fontId="6" fillId="26" borderId="33" xfId="46" applyNumberFormat="1" applyFont="1" applyFill="1" applyBorder="1" applyAlignment="1">
      <alignment horizontal="center" vertical="center" shrinkToFit="1"/>
    </xf>
    <xf numFmtId="0" fontId="6" fillId="26" borderId="35" xfId="46" applyFont="1" applyFill="1" applyBorder="1" applyAlignment="1">
      <alignment vertical="center" shrinkToFit="1"/>
    </xf>
    <xf numFmtId="0" fontId="6" fillId="26" borderId="30" xfId="46" applyFont="1" applyFill="1" applyBorder="1" applyAlignment="1">
      <alignment vertical="center" shrinkToFit="1"/>
    </xf>
    <xf numFmtId="0" fontId="6" fillId="26" borderId="0" xfId="46" applyNumberFormat="1" applyFont="1" applyFill="1" applyBorder="1" applyAlignment="1">
      <alignment horizontal="center" vertical="center" shrinkToFit="1"/>
    </xf>
    <xf numFmtId="0" fontId="6" fillId="26" borderId="25" xfId="46" applyFont="1" applyFill="1" applyBorder="1" applyAlignment="1">
      <alignment horizontal="left" vertical="center" shrinkToFit="1"/>
    </xf>
    <xf numFmtId="176" fontId="6" fillId="26" borderId="29" xfId="46" applyNumberFormat="1" applyFont="1" applyFill="1" applyBorder="1" applyAlignment="1">
      <alignment vertical="center" shrinkToFit="1"/>
    </xf>
    <xf numFmtId="176" fontId="6" fillId="26" borderId="31" xfId="46" applyNumberFormat="1" applyFont="1" applyFill="1" applyBorder="1" applyAlignment="1">
      <alignment vertical="center" shrinkToFit="1"/>
    </xf>
    <xf numFmtId="0" fontId="7" fillId="25" borderId="37" xfId="46" applyFont="1" applyFill="1" applyBorder="1" applyAlignment="1" applyProtection="1">
      <alignment horizontal="right" vertical="center" shrinkToFit="1"/>
      <protection locked="0"/>
    </xf>
    <xf numFmtId="0" fontId="7" fillId="25" borderId="0" xfId="46" applyFont="1" applyFill="1" applyBorder="1" applyAlignment="1" applyProtection="1">
      <alignment horizontal="right" vertical="center" shrinkToFit="1"/>
      <protection locked="0"/>
    </xf>
    <xf numFmtId="0" fontId="7" fillId="25" borderId="31" xfId="46" applyFont="1" applyFill="1" applyBorder="1" applyAlignment="1" applyProtection="1">
      <alignment horizontal="right" vertical="center" shrinkToFit="1"/>
      <protection locked="0"/>
    </xf>
    <xf numFmtId="0" fontId="7" fillId="25" borderId="33" xfId="46" applyFont="1" applyFill="1" applyBorder="1" applyAlignment="1" applyProtection="1">
      <alignment horizontal="right" vertical="center" shrinkToFit="1"/>
      <protection locked="0"/>
    </xf>
    <xf numFmtId="0" fontId="7" fillId="25" borderId="24" xfId="46" applyFont="1" applyFill="1" applyBorder="1" applyAlignment="1" applyProtection="1">
      <alignment horizontal="right" vertical="center" shrinkToFit="1"/>
      <protection locked="0"/>
    </xf>
    <xf numFmtId="0" fontId="7" fillId="25" borderId="32" xfId="46" applyFont="1" applyFill="1" applyBorder="1" applyAlignment="1" applyProtection="1">
      <alignment horizontal="right" vertical="center" shrinkToFit="1"/>
      <protection locked="0"/>
    </xf>
    <xf numFmtId="0" fontId="7" fillId="25" borderId="34" xfId="46" applyFont="1" applyFill="1" applyBorder="1" applyAlignment="1" applyProtection="1">
      <alignment horizontal="right" vertical="center" shrinkToFit="1"/>
      <protection locked="0"/>
    </xf>
    <xf numFmtId="0" fontId="7" fillId="25" borderId="0" xfId="46" quotePrefix="1" applyNumberFormat="1" applyFont="1" applyFill="1" applyBorder="1" applyAlignment="1" applyProtection="1">
      <alignment horizontal="right" vertical="center" shrinkToFit="1"/>
      <protection locked="0"/>
    </xf>
    <xf numFmtId="38" fontId="6" fillId="26" borderId="36" xfId="33" applyFont="1" applyFill="1" applyBorder="1" applyAlignment="1">
      <alignment vertical="top" wrapText="1"/>
    </xf>
    <xf numFmtId="176" fontId="6" fillId="26" borderId="29" xfId="46" applyNumberFormat="1" applyFont="1" applyFill="1" applyBorder="1" applyAlignment="1">
      <alignment vertical="top" wrapText="1" shrinkToFit="1"/>
    </xf>
    <xf numFmtId="176" fontId="6" fillId="26" borderId="10" xfId="46" applyNumberFormat="1" applyFont="1" applyFill="1" applyBorder="1" applyAlignment="1">
      <alignment vertical="top" wrapText="1" shrinkToFit="1"/>
    </xf>
    <xf numFmtId="176" fontId="11" fillId="26" borderId="31" xfId="33" applyNumberFormat="1" applyFont="1" applyFill="1" applyBorder="1" applyAlignment="1">
      <alignment vertical="center" shrinkToFit="1"/>
    </xf>
    <xf numFmtId="176" fontId="11" fillId="26" borderId="0" xfId="33" applyNumberFormat="1" applyFont="1" applyFill="1" applyBorder="1" applyAlignment="1">
      <alignment vertical="center" shrinkToFit="1"/>
    </xf>
    <xf numFmtId="176" fontId="6" fillId="26" borderId="29" xfId="33" applyNumberFormat="1" applyFont="1" applyFill="1" applyBorder="1" applyAlignment="1">
      <alignment vertical="top" wrapText="1"/>
    </xf>
    <xf numFmtId="176" fontId="6" fillId="26" borderId="10" xfId="33" applyNumberFormat="1" applyFont="1" applyFill="1" applyBorder="1" applyAlignment="1">
      <alignment vertical="top" wrapText="1"/>
    </xf>
    <xf numFmtId="0" fontId="11" fillId="26" borderId="0" xfId="49" applyFont="1" applyFill="1" applyAlignment="1">
      <alignment vertical="center"/>
    </xf>
    <xf numFmtId="0" fontId="11" fillId="26" borderId="0" xfId="49" applyFont="1" applyFill="1" applyBorder="1" applyAlignment="1">
      <alignment vertical="center"/>
    </xf>
    <xf numFmtId="0" fontId="8" fillId="26" borderId="0" xfId="0" applyFont="1" applyFill="1" applyBorder="1" applyAlignment="1">
      <alignment horizontal="center" vertical="center" shrinkToFit="1"/>
    </xf>
    <xf numFmtId="38" fontId="29" fillId="26" borderId="0" xfId="33" applyFont="1" applyFill="1" applyBorder="1" applyAlignment="1">
      <alignment horizontal="right" vertical="center" shrinkToFit="1"/>
    </xf>
    <xf numFmtId="178" fontId="30" fillId="26" borderId="0" xfId="0" applyNumberFormat="1" applyFont="1" applyFill="1" applyBorder="1" applyAlignment="1">
      <alignment vertical="center" shrinkToFit="1"/>
    </xf>
    <xf numFmtId="0" fontId="8" fillId="26" borderId="0" xfId="0" applyFont="1" applyFill="1" applyBorder="1" applyAlignment="1">
      <alignment horizontal="right" vertical="center" shrinkToFit="1"/>
    </xf>
    <xf numFmtId="177" fontId="8" fillId="26" borderId="0" xfId="0" applyNumberFormat="1" applyFont="1" applyFill="1" applyBorder="1" applyAlignment="1">
      <alignment horizontal="right" vertical="center" shrinkToFit="1"/>
    </xf>
    <xf numFmtId="0" fontId="28" fillId="26" borderId="0" xfId="49" applyFont="1" applyFill="1" applyBorder="1"/>
    <xf numFmtId="0" fontId="11" fillId="26" borderId="80" xfId="49" applyFont="1" applyFill="1" applyBorder="1" applyAlignment="1">
      <alignment vertical="center"/>
    </xf>
    <xf numFmtId="0" fontId="44" fillId="26" borderId="0" xfId="49" applyFont="1" applyFill="1" applyAlignment="1">
      <alignment vertical="center" shrinkToFit="1"/>
    </xf>
    <xf numFmtId="0" fontId="46" fillId="26" borderId="0" xfId="49" applyFont="1" applyFill="1" applyAlignment="1">
      <alignment vertical="center"/>
    </xf>
    <xf numFmtId="0" fontId="28" fillId="26" borderId="0" xfId="49" applyFont="1" applyFill="1" applyAlignment="1">
      <alignment vertical="center"/>
    </xf>
    <xf numFmtId="0" fontId="48" fillId="26" borderId="0" xfId="49" applyFont="1" applyFill="1" applyBorder="1" applyAlignment="1">
      <alignment vertical="center" shrinkToFit="1"/>
    </xf>
    <xf numFmtId="0" fontId="42" fillId="26" borderId="0" xfId="49" applyFont="1" applyFill="1" applyAlignment="1">
      <alignment vertical="center"/>
    </xf>
    <xf numFmtId="0" fontId="47" fillId="26" borderId="0" xfId="49" applyFont="1" applyFill="1" applyBorder="1" applyAlignment="1">
      <alignment vertical="center" shrinkToFit="1"/>
    </xf>
    <xf numFmtId="0" fontId="7" fillId="26" borderId="0" xfId="0" applyFont="1" applyFill="1" applyBorder="1" applyAlignment="1">
      <alignment vertical="center"/>
    </xf>
    <xf numFmtId="0" fontId="40" fillId="26" borderId="0" xfId="49" applyFont="1" applyFill="1" applyBorder="1" applyAlignment="1">
      <alignment horizontal="left" vertical="center"/>
    </xf>
    <xf numFmtId="0" fontId="46" fillId="26" borderId="0" xfId="49" applyFont="1" applyFill="1" applyBorder="1" applyAlignment="1">
      <alignment vertical="center"/>
    </xf>
    <xf numFmtId="0" fontId="46" fillId="26" borderId="0" xfId="49" applyFont="1" applyFill="1" applyBorder="1" applyAlignment="1">
      <alignment horizontal="center" vertical="center"/>
    </xf>
    <xf numFmtId="178" fontId="46" fillId="26" borderId="0" xfId="49" applyNumberFormat="1" applyFont="1" applyFill="1" applyBorder="1" applyAlignment="1">
      <alignment vertical="center"/>
    </xf>
    <xf numFmtId="38" fontId="40" fillId="26" borderId="0" xfId="34" applyFont="1" applyFill="1" applyBorder="1" applyAlignment="1">
      <alignment horizontal="left" vertical="center"/>
    </xf>
    <xf numFmtId="0" fontId="42" fillId="26" borderId="0" xfId="49" applyFont="1" applyFill="1" applyBorder="1" applyAlignment="1">
      <alignment vertical="center"/>
    </xf>
    <xf numFmtId="0" fontId="7" fillId="26" borderId="0" xfId="0" applyFont="1" applyFill="1" applyBorder="1" applyAlignment="1">
      <alignment horizontal="right" vertical="center" shrinkToFit="1"/>
    </xf>
    <xf numFmtId="38" fontId="27" fillId="26" borderId="0" xfId="34" applyFont="1" applyFill="1" applyBorder="1" applyAlignment="1">
      <alignment horizontal="center" vertical="center" shrinkToFit="1"/>
    </xf>
    <xf numFmtId="0" fontId="27" fillId="26" borderId="0" xfId="49" applyFont="1" applyFill="1" applyBorder="1" applyAlignment="1">
      <alignment vertical="center" shrinkToFit="1"/>
    </xf>
    <xf numFmtId="0" fontId="11" fillId="26" borderId="85" xfId="49" applyFont="1" applyFill="1" applyBorder="1" applyAlignment="1">
      <alignment vertical="center"/>
    </xf>
    <xf numFmtId="38" fontId="46" fillId="26" borderId="0" xfId="49" applyNumberFormat="1" applyFont="1" applyFill="1" applyBorder="1" applyAlignment="1">
      <alignment horizontal="center" vertical="center"/>
    </xf>
    <xf numFmtId="0" fontId="28" fillId="26" borderId="0" xfId="49" applyFont="1" applyFill="1" applyBorder="1" applyAlignment="1">
      <alignment horizontal="left"/>
    </xf>
    <xf numFmtId="0" fontId="28" fillId="26" borderId="52" xfId="49" applyFont="1" applyFill="1" applyBorder="1"/>
    <xf numFmtId="38" fontId="46" fillId="26" borderId="0" xfId="49" applyNumberFormat="1" applyFont="1" applyFill="1" applyBorder="1" applyAlignment="1">
      <alignment horizontal="center" vertical="center" shrinkToFit="1"/>
    </xf>
    <xf numFmtId="0" fontId="44" fillId="26" borderId="0" xfId="49" applyFont="1" applyFill="1" applyBorder="1" applyAlignment="1">
      <alignment vertical="center" shrinkToFit="1"/>
    </xf>
    <xf numFmtId="0" fontId="28" fillId="26" borderId="0" xfId="49" applyFont="1" applyFill="1" applyBorder="1" applyAlignment="1">
      <alignment vertical="center"/>
    </xf>
    <xf numFmtId="0" fontId="47" fillId="26" borderId="85" xfId="49" applyFont="1" applyFill="1" applyBorder="1" applyAlignment="1">
      <alignment vertical="center" shrinkToFit="1"/>
    </xf>
    <xf numFmtId="0" fontId="46" fillId="26" borderId="85" xfId="49" applyFont="1" applyFill="1" applyBorder="1" applyAlignment="1">
      <alignment horizontal="center" vertical="center"/>
    </xf>
    <xf numFmtId="178" fontId="46" fillId="26" borderId="85" xfId="49" applyNumberFormat="1" applyFont="1" applyFill="1" applyBorder="1" applyAlignment="1">
      <alignment vertical="center"/>
    </xf>
    <xf numFmtId="38" fontId="40" fillId="26" borderId="85" xfId="34" applyFont="1" applyFill="1" applyBorder="1" applyAlignment="1">
      <alignment horizontal="left" vertical="center"/>
    </xf>
    <xf numFmtId="0" fontId="40" fillId="26" borderId="85" xfId="49" applyFont="1" applyFill="1" applyBorder="1" applyAlignment="1">
      <alignment horizontal="left" vertical="center"/>
    </xf>
    <xf numFmtId="0" fontId="47" fillId="26" borderId="0" xfId="49" applyFont="1" applyFill="1" applyBorder="1" applyAlignment="1">
      <alignment horizontal="center" vertical="center" shrinkToFit="1"/>
    </xf>
    <xf numFmtId="0" fontId="28" fillId="26" borderId="108" xfId="49" applyFont="1" applyFill="1" applyBorder="1"/>
    <xf numFmtId="0" fontId="6" fillId="26" borderId="0" xfId="0" applyFont="1" applyFill="1" applyAlignment="1">
      <alignment vertical="center"/>
    </xf>
    <xf numFmtId="177" fontId="7" fillId="26" borderId="0" xfId="0" applyNumberFormat="1" applyFont="1" applyFill="1" applyBorder="1" applyAlignment="1">
      <alignment horizontal="right" vertical="center" shrinkToFit="1"/>
    </xf>
    <xf numFmtId="0" fontId="11" fillId="26" borderId="111" xfId="49" applyFont="1" applyFill="1" applyBorder="1" applyAlignment="1">
      <alignment vertical="center"/>
    </xf>
    <xf numFmtId="0" fontId="40" fillId="26" borderId="111" xfId="49" applyFont="1" applyFill="1" applyBorder="1" applyAlignment="1">
      <alignment horizontal="left" vertical="center"/>
    </xf>
    <xf numFmtId="38" fontId="40" fillId="26" borderId="111" xfId="34" applyFont="1" applyFill="1" applyBorder="1" applyAlignment="1">
      <alignment horizontal="left" vertical="center"/>
    </xf>
    <xf numFmtId="178" fontId="46" fillId="26" borderId="111" xfId="49" applyNumberFormat="1" applyFont="1" applyFill="1" applyBorder="1" applyAlignment="1">
      <alignment vertical="center"/>
    </xf>
    <xf numFmtId="0" fontId="46" fillId="26" borderId="111" xfId="49" applyFont="1" applyFill="1" applyBorder="1" applyAlignment="1">
      <alignment horizontal="center" vertical="center"/>
    </xf>
    <xf numFmtId="0" fontId="47" fillId="26" borderId="111" xfId="49" applyFont="1" applyFill="1" applyBorder="1" applyAlignment="1">
      <alignment vertical="center" shrinkToFit="1"/>
    </xf>
    <xf numFmtId="0" fontId="11" fillId="26" borderId="81" xfId="49" applyFont="1" applyFill="1" applyBorder="1" applyAlignment="1">
      <alignment vertical="center"/>
    </xf>
    <xf numFmtId="0" fontId="40" fillId="26" borderId="81" xfId="49" applyFont="1" applyFill="1" applyBorder="1" applyAlignment="1">
      <alignment horizontal="left" vertical="center"/>
    </xf>
    <xf numFmtId="38" fontId="40" fillId="26" borderId="81" xfId="34" applyFont="1" applyFill="1" applyBorder="1" applyAlignment="1">
      <alignment horizontal="left" vertical="center"/>
    </xf>
    <xf numFmtId="178" fontId="46" fillId="26" borderId="81" xfId="49" applyNumberFormat="1" applyFont="1" applyFill="1" applyBorder="1" applyAlignment="1">
      <alignment vertical="center"/>
    </xf>
    <xf numFmtId="0" fontId="46" fillId="26" borderId="81" xfId="49" applyFont="1" applyFill="1" applyBorder="1" applyAlignment="1">
      <alignment horizontal="center" vertical="center"/>
    </xf>
    <xf numFmtId="0" fontId="47" fillId="26" borderId="81" xfId="49" applyFont="1" applyFill="1" applyBorder="1" applyAlignment="1">
      <alignment vertical="center" shrinkToFit="1"/>
    </xf>
    <xf numFmtId="176" fontId="30" fillId="26" borderId="36" xfId="46" applyNumberFormat="1" applyFont="1" applyFill="1" applyBorder="1" applyAlignment="1">
      <alignment vertical="center" wrapText="1" shrinkToFit="1"/>
    </xf>
    <xf numFmtId="176" fontId="6" fillId="26" borderId="10" xfId="46" applyNumberFormat="1" applyFont="1" applyFill="1" applyBorder="1" applyAlignment="1">
      <alignment vertical="center" shrinkToFit="1"/>
    </xf>
    <xf numFmtId="176" fontId="6" fillId="26" borderId="10" xfId="46" applyNumberFormat="1" applyFont="1" applyFill="1" applyBorder="1" applyAlignment="1">
      <alignment vertical="center" wrapText="1" shrinkToFit="1"/>
    </xf>
    <xf numFmtId="176" fontId="6" fillId="26" borderId="36" xfId="46" applyNumberFormat="1" applyFont="1" applyFill="1" applyBorder="1" applyAlignment="1">
      <alignment vertical="center" wrapText="1" shrinkToFit="1"/>
    </xf>
    <xf numFmtId="176" fontId="6" fillId="26" borderId="31" xfId="33" applyNumberFormat="1" applyFont="1" applyFill="1" applyBorder="1" applyAlignment="1">
      <alignment vertical="center" shrinkToFit="1"/>
    </xf>
    <xf numFmtId="176" fontId="6" fillId="26" borderId="0" xfId="33" applyNumberFormat="1" applyFont="1" applyFill="1" applyBorder="1" applyAlignment="1">
      <alignment vertical="center" shrinkToFit="1"/>
    </xf>
    <xf numFmtId="0" fontId="6" fillId="26" borderId="0" xfId="49" applyFont="1" applyFill="1" applyBorder="1" applyAlignment="1">
      <alignment vertical="center"/>
    </xf>
    <xf numFmtId="0" fontId="51" fillId="26" borderId="0" xfId="49" applyFont="1" applyFill="1" applyBorder="1" applyAlignment="1">
      <alignment horizontal="left" vertical="center"/>
    </xf>
    <xf numFmtId="38" fontId="51" fillId="26" borderId="0" xfId="34" applyFont="1" applyFill="1" applyBorder="1" applyAlignment="1">
      <alignment horizontal="left" vertical="center"/>
    </xf>
    <xf numFmtId="0" fontId="11" fillId="26" borderId="0" xfId="46" applyFont="1" applyFill="1" applyAlignment="1">
      <alignment vertical="center" shrinkToFit="1"/>
    </xf>
    <xf numFmtId="0" fontId="11" fillId="26" borderId="10" xfId="46" applyFont="1" applyFill="1" applyBorder="1" applyAlignment="1">
      <alignment vertical="center" shrinkToFit="1"/>
    </xf>
    <xf numFmtId="176" fontId="6" fillId="26" borderId="18" xfId="46" applyNumberFormat="1" applyFont="1" applyFill="1" applyBorder="1" applyAlignment="1">
      <alignment vertical="top" wrapText="1" shrinkToFit="1"/>
    </xf>
    <xf numFmtId="176" fontId="6" fillId="26" borderId="36" xfId="46" applyNumberFormat="1" applyFont="1" applyFill="1" applyBorder="1" applyAlignment="1">
      <alignment vertical="top" wrapText="1" shrinkToFit="1"/>
    </xf>
    <xf numFmtId="0" fontId="7" fillId="24" borderId="31" xfId="46" applyFont="1" applyFill="1" applyBorder="1" applyAlignment="1">
      <alignment horizontal="right" vertical="center" shrinkToFit="1"/>
    </xf>
    <xf numFmtId="0" fontId="7" fillId="24" borderId="0" xfId="46" applyFont="1" applyFill="1" applyBorder="1" applyAlignment="1">
      <alignment horizontal="right" vertical="center" shrinkToFit="1"/>
    </xf>
    <xf numFmtId="0" fontId="7" fillId="24" borderId="19" xfId="46" applyFont="1" applyFill="1" applyBorder="1" applyAlignment="1">
      <alignment horizontal="right" vertical="center" shrinkToFit="1"/>
    </xf>
    <xf numFmtId="0" fontId="7" fillId="24" borderId="28" xfId="46" applyFont="1" applyFill="1" applyBorder="1" applyAlignment="1">
      <alignment horizontal="center" shrinkToFit="1"/>
    </xf>
    <xf numFmtId="0" fontId="7" fillId="24" borderId="27" xfId="46" applyFont="1" applyFill="1" applyBorder="1" applyAlignment="1">
      <alignment horizontal="center" shrinkToFit="1"/>
    </xf>
    <xf numFmtId="0" fontId="7" fillId="24" borderId="40" xfId="46" applyFont="1" applyFill="1" applyBorder="1" applyAlignment="1">
      <alignment horizontal="center" shrinkToFit="1"/>
    </xf>
    <xf numFmtId="0" fontId="7" fillId="24" borderId="39" xfId="46" applyFont="1" applyFill="1" applyBorder="1" applyAlignment="1">
      <alignment horizontal="center" shrinkToFit="1"/>
    </xf>
    <xf numFmtId="0" fontId="7" fillId="24" borderId="38" xfId="46" applyFont="1" applyFill="1" applyBorder="1" applyAlignment="1">
      <alignment horizontal="center" shrinkToFit="1"/>
    </xf>
    <xf numFmtId="0" fontId="34" fillId="26" borderId="14" xfId="51" applyFont="1" applyFill="1" applyBorder="1" applyAlignment="1">
      <alignment horizontal="center" vertical="center" shrinkToFit="1"/>
    </xf>
    <xf numFmtId="0" fontId="46" fillId="26" borderId="81" xfId="49" applyFont="1" applyFill="1" applyBorder="1" applyAlignment="1">
      <alignment vertical="center"/>
    </xf>
    <xf numFmtId="0" fontId="46" fillId="26" borderId="81" xfId="49" applyFont="1" applyFill="1" applyBorder="1" applyAlignment="1">
      <alignment horizontal="left" vertical="center"/>
    </xf>
    <xf numFmtId="38" fontId="46" fillId="26" borderId="81" xfId="34" applyFont="1" applyFill="1" applyBorder="1" applyAlignment="1">
      <alignment horizontal="left" vertical="center"/>
    </xf>
    <xf numFmtId="0" fontId="52" fillId="26" borderId="81" xfId="49" applyFont="1" applyFill="1" applyBorder="1" applyAlignment="1">
      <alignment vertical="center" shrinkToFit="1"/>
    </xf>
    <xf numFmtId="0" fontId="11" fillId="26" borderId="0" xfId="46" applyFont="1" applyFill="1" applyAlignment="1" applyProtection="1">
      <alignment vertical="center" shrinkToFit="1"/>
    </xf>
    <xf numFmtId="0" fontId="39" fillId="26" borderId="0" xfId="46" applyFont="1" applyFill="1" applyAlignment="1">
      <alignment vertical="center" shrinkToFit="1"/>
    </xf>
    <xf numFmtId="0" fontId="53" fillId="26" borderId="0" xfId="49" applyFont="1" applyFill="1" applyBorder="1" applyAlignment="1">
      <alignment horizontal="center" vertical="center" shrinkToFit="1"/>
    </xf>
    <xf numFmtId="0" fontId="7" fillId="26" borderId="0" xfId="49" applyFont="1" applyFill="1" applyBorder="1" applyAlignment="1">
      <alignment horizontal="center" vertical="center" shrinkToFit="1"/>
    </xf>
    <xf numFmtId="0" fontId="7" fillId="26" borderId="103" xfId="49" applyFont="1" applyFill="1" applyBorder="1" applyAlignment="1">
      <alignment horizontal="center" vertical="center" shrinkToFit="1"/>
    </xf>
    <xf numFmtId="0" fontId="7" fillId="27" borderId="103" xfId="49" applyFont="1" applyFill="1" applyBorder="1" applyAlignment="1">
      <alignment horizontal="center" vertical="center" shrinkToFit="1"/>
    </xf>
    <xf numFmtId="0" fontId="7" fillId="27" borderId="107" xfId="49" applyFont="1" applyFill="1" applyBorder="1" applyAlignment="1">
      <alignment horizontal="center" vertical="center" shrinkToFit="1"/>
    </xf>
    <xf numFmtId="0" fontId="7" fillId="26" borderId="102" xfId="49" applyFont="1" applyFill="1" applyBorder="1" applyAlignment="1">
      <alignment horizontal="center" vertical="center" shrinkToFit="1"/>
    </xf>
    <xf numFmtId="0" fontId="7" fillId="27" borderId="0" xfId="49" applyFont="1" applyFill="1" applyBorder="1" applyAlignment="1">
      <alignment horizontal="center" vertical="center" shrinkToFit="1"/>
    </xf>
    <xf numFmtId="0" fontId="7" fillId="27" borderId="84" xfId="49" applyFont="1" applyFill="1" applyBorder="1" applyAlignment="1">
      <alignment horizontal="center" vertical="center" shrinkToFit="1"/>
    </xf>
    <xf numFmtId="0" fontId="7" fillId="26" borderId="107" xfId="49" applyFont="1" applyFill="1" applyBorder="1" applyAlignment="1">
      <alignment horizontal="center" vertical="center" shrinkToFit="1"/>
    </xf>
    <xf numFmtId="0" fontId="7" fillId="26" borderId="0" xfId="49" applyFont="1" applyFill="1" applyBorder="1" applyAlignment="1">
      <alignment horizontal="center" vertical="center"/>
    </xf>
    <xf numFmtId="0" fontId="7" fillId="27" borderId="109" xfId="49" applyFont="1" applyFill="1" applyBorder="1" applyAlignment="1">
      <alignment horizontal="center" vertical="center" shrinkToFit="1"/>
    </xf>
    <xf numFmtId="0" fontId="7" fillId="26" borderId="98" xfId="49" applyFont="1" applyFill="1" applyBorder="1" applyAlignment="1">
      <alignment horizontal="center" vertical="center" shrinkToFit="1"/>
    </xf>
    <xf numFmtId="0" fontId="7" fillId="26" borderId="84" xfId="49" applyFont="1" applyFill="1" applyBorder="1" applyAlignment="1">
      <alignment horizontal="center" vertical="center" shrinkToFit="1"/>
    </xf>
    <xf numFmtId="0" fontId="7" fillId="27" borderId="101" xfId="49" applyFont="1" applyFill="1" applyBorder="1" applyAlignment="1">
      <alignment horizontal="center" vertical="center" shrinkToFit="1"/>
    </xf>
    <xf numFmtId="0" fontId="7" fillId="27" borderId="100" xfId="49" applyFont="1" applyFill="1" applyBorder="1" applyAlignment="1">
      <alignment horizontal="center" vertical="center" shrinkToFit="1"/>
    </xf>
    <xf numFmtId="0" fontId="7" fillId="27" borderId="99" xfId="49" applyFont="1" applyFill="1" applyBorder="1" applyAlignment="1">
      <alignment horizontal="center" vertical="center" shrinkToFit="1"/>
    </xf>
    <xf numFmtId="0" fontId="7" fillId="26" borderId="106" xfId="49" applyFont="1" applyFill="1" applyBorder="1" applyAlignment="1">
      <alignment horizontal="center" vertical="center" shrinkToFit="1"/>
    </xf>
    <xf numFmtId="0" fontId="7" fillId="26" borderId="108" xfId="49" applyFont="1" applyFill="1" applyBorder="1" applyAlignment="1">
      <alignment horizontal="center" vertical="center" shrinkToFit="1"/>
    </xf>
    <xf numFmtId="0" fontId="7" fillId="27" borderId="108" xfId="49" applyFont="1" applyFill="1" applyBorder="1" applyAlignment="1">
      <alignment horizontal="center" vertical="center" shrinkToFit="1"/>
    </xf>
    <xf numFmtId="0" fontId="7" fillId="27" borderId="102" xfId="49" applyFont="1" applyFill="1" applyBorder="1" applyAlignment="1">
      <alignment horizontal="center" vertical="center" shrinkToFit="1"/>
    </xf>
    <xf numFmtId="0" fontId="7" fillId="27" borderId="98" xfId="49" applyFont="1" applyFill="1" applyBorder="1" applyAlignment="1">
      <alignment horizontal="center" vertical="center" shrinkToFit="1"/>
    </xf>
    <xf numFmtId="0" fontId="7" fillId="27" borderId="83" xfId="49" applyFont="1" applyFill="1" applyBorder="1" applyAlignment="1">
      <alignment horizontal="center" vertical="center" shrinkToFit="1"/>
    </xf>
    <xf numFmtId="0" fontId="7" fillId="27" borderId="78" xfId="49" applyFont="1" applyFill="1" applyBorder="1" applyAlignment="1">
      <alignment horizontal="center" vertical="center" shrinkToFit="1"/>
    </xf>
    <xf numFmtId="0" fontId="7" fillId="27" borderId="79" xfId="49" applyFont="1" applyFill="1" applyBorder="1" applyAlignment="1">
      <alignment horizontal="center" vertical="center" shrinkToFit="1"/>
    </xf>
    <xf numFmtId="0" fontId="7" fillId="26" borderId="24" xfId="49" applyFont="1" applyFill="1" applyBorder="1" applyAlignment="1">
      <alignment horizontal="center" vertical="center" shrinkToFit="1"/>
    </xf>
    <xf numFmtId="0" fontId="7" fillId="26" borderId="78" xfId="49" applyFont="1" applyFill="1" applyBorder="1" applyAlignment="1">
      <alignment horizontal="center" vertical="center" shrinkToFit="1"/>
    </xf>
    <xf numFmtId="0" fontId="7" fillId="26" borderId="79" xfId="49" applyFont="1" applyFill="1" applyBorder="1" applyAlignment="1">
      <alignment horizontal="center" vertical="center" shrinkToFit="1"/>
    </xf>
    <xf numFmtId="0" fontId="6" fillId="26" borderId="82" xfId="49" applyFont="1" applyFill="1" applyBorder="1" applyAlignment="1">
      <alignment vertical="center" shrinkToFit="1"/>
    </xf>
    <xf numFmtId="0" fontId="6" fillId="26" borderId="107" xfId="49" applyFont="1" applyFill="1" applyBorder="1" applyAlignment="1">
      <alignment vertical="center" shrinkToFit="1"/>
    </xf>
    <xf numFmtId="0" fontId="6" fillId="26" borderId="51" xfId="49" applyFont="1" applyFill="1" applyBorder="1" applyAlignment="1">
      <alignment vertical="center" shrinkToFit="1"/>
    </xf>
    <xf numFmtId="0" fontId="6" fillId="26" borderId="104" xfId="49" applyFont="1" applyFill="1" applyBorder="1" applyAlignment="1">
      <alignment vertical="center" shrinkToFit="1"/>
    </xf>
    <xf numFmtId="0" fontId="6" fillId="26" borderId="77" xfId="49" applyFont="1" applyFill="1" applyBorder="1" applyAlignment="1">
      <alignment vertical="center" shrinkToFit="1"/>
    </xf>
    <xf numFmtId="0" fontId="6" fillId="26" borderId="49" xfId="49" applyFont="1" applyFill="1" applyBorder="1" applyAlignment="1">
      <alignment vertical="center" shrinkToFit="1"/>
    </xf>
    <xf numFmtId="178" fontId="7" fillId="26" borderId="46" xfId="49" applyNumberFormat="1" applyFont="1" applyFill="1" applyBorder="1" applyAlignment="1">
      <alignment vertical="center"/>
    </xf>
    <xf numFmtId="178" fontId="7" fillId="26" borderId="49" xfId="49" applyNumberFormat="1" applyFont="1" applyFill="1" applyBorder="1" applyAlignment="1">
      <alignment vertical="center"/>
    </xf>
    <xf numFmtId="178" fontId="7" fillId="26" borderId="119" xfId="49" applyNumberFormat="1" applyFont="1" applyFill="1" applyBorder="1" applyAlignment="1">
      <alignment vertical="center"/>
    </xf>
    <xf numFmtId="178" fontId="7" fillId="26" borderId="120" xfId="49" applyNumberFormat="1" applyFont="1" applyFill="1" applyBorder="1" applyAlignment="1">
      <alignment vertical="center"/>
    </xf>
    <xf numFmtId="178" fontId="7" fillId="26" borderId="122" xfId="49" applyNumberFormat="1" applyFont="1" applyFill="1" applyBorder="1" applyAlignment="1">
      <alignment vertical="center"/>
    </xf>
    <xf numFmtId="178" fontId="7" fillId="26" borderId="123" xfId="49" applyNumberFormat="1" applyFont="1" applyFill="1" applyBorder="1" applyAlignment="1">
      <alignment vertical="center"/>
    </xf>
    <xf numFmtId="178" fontId="7" fillId="26" borderId="105" xfId="49" applyNumberFormat="1" applyFont="1" applyFill="1" applyBorder="1" applyAlignment="1">
      <alignment vertical="center"/>
    </xf>
    <xf numFmtId="178" fontId="7" fillId="26" borderId="104" xfId="49" applyNumberFormat="1" applyFont="1" applyFill="1" applyBorder="1" applyAlignment="1">
      <alignment vertical="center"/>
    </xf>
    <xf numFmtId="38" fontId="6" fillId="26" borderId="46" xfId="33" applyFont="1" applyFill="1" applyBorder="1" applyAlignment="1">
      <alignment vertical="center" shrinkToFit="1"/>
    </xf>
    <xf numFmtId="38" fontId="6" fillId="26" borderId="91" xfId="33" applyFont="1" applyFill="1" applyBorder="1" applyAlignment="1">
      <alignment vertical="center" shrinkToFit="1"/>
    </xf>
    <xf numFmtId="38" fontId="6" fillId="26" borderId="114" xfId="33" applyFont="1" applyFill="1" applyBorder="1" applyAlignment="1">
      <alignment vertical="center" shrinkToFit="1"/>
    </xf>
    <xf numFmtId="38" fontId="6" fillId="26" borderId="118" xfId="33" applyFont="1" applyFill="1" applyBorder="1" applyAlignment="1">
      <alignment vertical="center" shrinkToFit="1"/>
    </xf>
    <xf numFmtId="38" fontId="6" fillId="26" borderId="121" xfId="33" applyFont="1" applyFill="1" applyBorder="1" applyAlignment="1">
      <alignment vertical="center" shrinkToFit="1"/>
    </xf>
    <xf numFmtId="38" fontId="6" fillId="26" borderId="116" xfId="33" applyFont="1" applyFill="1" applyBorder="1" applyAlignment="1">
      <alignment vertical="center" shrinkToFit="1"/>
    </xf>
    <xf numFmtId="38" fontId="6" fillId="26" borderId="16" xfId="33" applyFont="1" applyFill="1" applyBorder="1" applyAlignment="1">
      <alignment vertical="center" shrinkToFit="1"/>
    </xf>
    <xf numFmtId="38" fontId="6" fillId="26" borderId="105" xfId="33" applyFont="1" applyFill="1" applyBorder="1" applyAlignment="1">
      <alignment vertical="center" shrinkToFit="1"/>
    </xf>
    <xf numFmtId="0" fontId="7" fillId="27" borderId="130" xfId="49" applyFont="1" applyFill="1" applyBorder="1" applyAlignment="1">
      <alignment horizontal="center" vertical="center" shrinkToFit="1"/>
    </xf>
    <xf numFmtId="0" fontId="7" fillId="27" borderId="131" xfId="49" applyFont="1" applyFill="1" applyBorder="1" applyAlignment="1">
      <alignment horizontal="center" vertical="center" shrinkToFit="1"/>
    </xf>
    <xf numFmtId="0" fontId="7" fillId="27" borderId="132" xfId="49" applyFont="1" applyFill="1" applyBorder="1" applyAlignment="1">
      <alignment horizontal="center" vertical="center" shrinkToFit="1"/>
    </xf>
    <xf numFmtId="0" fontId="7" fillId="27" borderId="133" xfId="49" applyFont="1" applyFill="1" applyBorder="1" applyAlignment="1">
      <alignment horizontal="center" vertical="center" shrinkToFit="1"/>
    </xf>
    <xf numFmtId="0" fontId="7" fillId="27" borderId="134" xfId="49" applyFont="1" applyFill="1" applyBorder="1" applyAlignment="1">
      <alignment horizontal="center" vertical="center" shrinkToFit="1"/>
    </xf>
    <xf numFmtId="0" fontId="7" fillId="27" borderId="135" xfId="49" applyFont="1" applyFill="1" applyBorder="1" applyAlignment="1">
      <alignment horizontal="center" vertical="center" shrinkToFit="1"/>
    </xf>
    <xf numFmtId="38" fontId="7" fillId="26" borderId="122" xfId="33" applyFont="1" applyFill="1" applyBorder="1" applyAlignment="1">
      <alignment vertical="center"/>
    </xf>
    <xf numFmtId="38" fontId="7" fillId="26" borderId="119" xfId="33" applyFont="1" applyFill="1" applyBorder="1" applyAlignment="1">
      <alignment vertical="center"/>
    </xf>
    <xf numFmtId="38" fontId="7" fillId="26" borderId="105" xfId="33" applyFont="1" applyFill="1" applyBorder="1" applyAlignment="1">
      <alignment vertical="center"/>
    </xf>
    <xf numFmtId="38" fontId="6" fillId="26" borderId="124" xfId="33" applyFont="1" applyFill="1" applyBorder="1" applyAlignment="1">
      <alignment vertical="center" shrinkToFit="1"/>
    </xf>
    <xf numFmtId="38" fontId="6" fillId="26" borderId="125" xfId="33" applyFont="1" applyFill="1" applyBorder="1" applyAlignment="1">
      <alignment vertical="center" shrinkToFit="1"/>
    </xf>
    <xf numFmtId="38" fontId="6" fillId="26" borderId="51" xfId="33" applyFont="1" applyFill="1" applyBorder="1" applyAlignment="1">
      <alignment vertical="center" shrinkToFit="1"/>
    </xf>
    <xf numFmtId="38" fontId="6" fillId="26" borderId="126" xfId="33" applyFont="1" applyFill="1" applyBorder="1" applyAlignment="1">
      <alignment vertical="center" shrinkToFit="1"/>
    </xf>
    <xf numFmtId="0" fontId="7" fillId="27" borderId="136" xfId="49" applyFont="1" applyFill="1" applyBorder="1" applyAlignment="1">
      <alignment horizontal="center" vertical="center" shrinkToFit="1"/>
    </xf>
    <xf numFmtId="0" fontId="7" fillId="26" borderId="131" xfId="49" applyFont="1" applyFill="1" applyBorder="1" applyAlignment="1">
      <alignment horizontal="center" vertical="center" shrinkToFit="1"/>
    </xf>
    <xf numFmtId="0" fontId="7" fillId="26" borderId="132" xfId="49" applyFont="1" applyFill="1" applyBorder="1" applyAlignment="1">
      <alignment horizontal="center" vertical="center" shrinkToFit="1"/>
    </xf>
    <xf numFmtId="0" fontId="7" fillId="27" borderId="137" xfId="49" applyFont="1" applyFill="1" applyBorder="1" applyAlignment="1">
      <alignment horizontal="center" vertical="center" shrinkToFit="1"/>
    </xf>
    <xf numFmtId="0" fontId="7" fillId="26" borderId="130" xfId="49" applyFont="1" applyFill="1" applyBorder="1" applyAlignment="1">
      <alignment horizontal="center" vertical="center" shrinkToFit="1"/>
    </xf>
    <xf numFmtId="0" fontId="7" fillId="26" borderId="138" xfId="49" applyFont="1" applyFill="1" applyBorder="1" applyAlignment="1">
      <alignment horizontal="center" vertical="center" shrinkToFit="1"/>
    </xf>
    <xf numFmtId="0" fontId="7" fillId="27" borderId="139" xfId="49" applyFont="1" applyFill="1" applyBorder="1" applyAlignment="1">
      <alignment horizontal="center" vertical="center" shrinkToFit="1"/>
    </xf>
    <xf numFmtId="0" fontId="7" fillId="26" borderId="133" xfId="49" applyFont="1" applyFill="1" applyBorder="1" applyAlignment="1">
      <alignment horizontal="center" vertical="center" shrinkToFit="1"/>
    </xf>
    <xf numFmtId="0" fontId="7" fillId="26" borderId="134" xfId="49" applyFont="1" applyFill="1" applyBorder="1" applyAlignment="1">
      <alignment horizontal="center" vertical="center" shrinkToFit="1"/>
    </xf>
    <xf numFmtId="0" fontId="7" fillId="26" borderId="135" xfId="49" applyFont="1" applyFill="1" applyBorder="1" applyAlignment="1">
      <alignment horizontal="center" vertical="center" shrinkToFit="1"/>
    </xf>
    <xf numFmtId="0" fontId="7" fillId="26" borderId="136" xfId="49" applyFont="1" applyFill="1" applyBorder="1" applyAlignment="1">
      <alignment horizontal="center" vertical="center" shrinkToFit="1"/>
    </xf>
    <xf numFmtId="0" fontId="7" fillId="26" borderId="137" xfId="49" applyFont="1" applyFill="1" applyBorder="1" applyAlignment="1">
      <alignment horizontal="center" vertical="center" shrinkToFit="1"/>
    </xf>
    <xf numFmtId="38" fontId="7" fillId="26" borderId="46" xfId="33" applyFont="1" applyFill="1" applyBorder="1" applyAlignment="1">
      <alignment vertical="center"/>
    </xf>
    <xf numFmtId="38" fontId="6" fillId="26" borderId="77" xfId="33" applyFont="1" applyFill="1" applyBorder="1" applyAlignment="1">
      <alignment vertical="center" shrinkToFit="1"/>
    </xf>
    <xf numFmtId="38" fontId="6" fillId="26" borderId="49" xfId="33" applyFont="1" applyFill="1" applyBorder="1" applyAlignment="1">
      <alignment vertical="center" shrinkToFit="1"/>
    </xf>
    <xf numFmtId="38" fontId="6" fillId="26" borderId="47" xfId="33" applyFont="1" applyFill="1" applyBorder="1" applyAlignment="1">
      <alignment vertical="center" shrinkToFit="1"/>
    </xf>
    <xf numFmtId="38" fontId="6" fillId="26" borderId="90" xfId="33" applyFont="1" applyFill="1" applyBorder="1" applyAlignment="1">
      <alignment vertical="center" shrinkToFit="1"/>
    </xf>
    <xf numFmtId="38" fontId="6" fillId="26" borderId="97" xfId="33" applyFont="1" applyFill="1" applyBorder="1" applyAlignment="1">
      <alignment vertical="center" shrinkToFit="1"/>
    </xf>
    <xf numFmtId="38" fontId="6" fillId="26" borderId="96" xfId="33" applyFont="1" applyFill="1" applyBorder="1" applyAlignment="1">
      <alignment vertical="center" shrinkToFit="1"/>
    </xf>
    <xf numFmtId="38" fontId="6" fillId="26" borderId="95" xfId="33" applyFont="1" applyFill="1" applyBorder="1" applyAlignment="1">
      <alignment vertical="center" shrinkToFit="1"/>
    </xf>
    <xf numFmtId="38" fontId="6" fillId="26" borderId="94" xfId="33" applyFont="1" applyFill="1" applyBorder="1" applyAlignment="1">
      <alignment vertical="center" shrinkToFit="1"/>
    </xf>
    <xf numFmtId="38" fontId="6" fillId="26" borderId="93" xfId="33" applyFont="1" applyFill="1" applyBorder="1" applyAlignment="1">
      <alignment vertical="center" shrinkToFit="1"/>
    </xf>
    <xf numFmtId="38" fontId="6" fillId="26" borderId="92" xfId="33" applyFont="1" applyFill="1" applyBorder="1" applyAlignment="1">
      <alignment vertical="center" shrinkToFit="1"/>
    </xf>
    <xf numFmtId="38" fontId="6" fillId="26" borderId="89" xfId="33" applyFont="1" applyFill="1" applyBorder="1" applyAlignment="1">
      <alignment vertical="center" shrinkToFit="1"/>
    </xf>
    <xf numFmtId="38" fontId="6" fillId="26" borderId="88" xfId="33" applyFont="1" applyFill="1" applyBorder="1" applyAlignment="1">
      <alignment vertical="center" shrinkToFit="1"/>
    </xf>
    <xf numFmtId="38" fontId="6" fillId="26" borderId="87" xfId="33" applyFont="1" applyFill="1" applyBorder="1" applyAlignment="1">
      <alignment vertical="center" shrinkToFit="1"/>
    </xf>
    <xf numFmtId="38" fontId="6" fillId="26" borderId="86" xfId="33" applyFont="1" applyFill="1" applyBorder="1" applyAlignment="1">
      <alignment vertical="center" shrinkToFit="1"/>
    </xf>
    <xf numFmtId="38" fontId="6" fillId="26" borderId="127" xfId="33" applyFont="1" applyFill="1" applyBorder="1" applyAlignment="1">
      <alignment vertical="center" shrinkToFit="1"/>
    </xf>
    <xf numFmtId="0" fontId="6" fillId="26" borderId="0" xfId="46" applyFont="1" applyFill="1" applyBorder="1" applyAlignment="1">
      <alignment horizontal="center" vertical="center"/>
    </xf>
    <xf numFmtId="0" fontId="54" fillId="26" borderId="0" xfId="46" applyFont="1" applyFill="1" applyAlignment="1">
      <alignment vertical="center"/>
    </xf>
    <xf numFmtId="0" fontId="55" fillId="26" borderId="0" xfId="46" applyFont="1" applyFill="1" applyAlignment="1">
      <alignment vertical="center"/>
    </xf>
    <xf numFmtId="0" fontId="56" fillId="26" borderId="0" xfId="46" applyFont="1" applyFill="1" applyAlignment="1">
      <alignment vertical="center"/>
    </xf>
    <xf numFmtId="0" fontId="40" fillId="26" borderId="0" xfId="46" applyFont="1" applyFill="1" applyAlignment="1">
      <alignment vertical="center"/>
    </xf>
    <xf numFmtId="0" fontId="57" fillId="26" borderId="0" xfId="46" applyFont="1" applyFill="1" applyAlignment="1">
      <alignment vertical="center"/>
    </xf>
    <xf numFmtId="0" fontId="40" fillId="26" borderId="0" xfId="46" applyFont="1" applyFill="1" applyAlignment="1">
      <alignment horizontal="left" vertical="center"/>
    </xf>
    <xf numFmtId="0" fontId="11" fillId="26" borderId="0" xfId="46" applyFont="1" applyFill="1" applyAlignment="1">
      <alignment horizontal="left" vertical="center"/>
    </xf>
    <xf numFmtId="0" fontId="48" fillId="26" borderId="0" xfId="46" applyFont="1" applyFill="1" applyAlignment="1">
      <alignment vertical="center"/>
    </xf>
    <xf numFmtId="0" fontId="58" fillId="26" borderId="0" xfId="46" applyFont="1" applyFill="1" applyAlignment="1">
      <alignment vertical="center"/>
    </xf>
    <xf numFmtId="0" fontId="11" fillId="26" borderId="0" xfId="46" applyFont="1" applyFill="1" applyAlignment="1">
      <alignment horizontal="left" vertical="center" shrinkToFit="1"/>
    </xf>
    <xf numFmtId="0" fontId="28" fillId="26" borderId="0" xfId="0" applyFont="1" applyFill="1" applyAlignment="1">
      <alignment vertical="center"/>
    </xf>
    <xf numFmtId="38" fontId="0" fillId="26" borderId="49" xfId="33" applyFont="1" applyFill="1" applyBorder="1" applyAlignment="1">
      <alignment vertical="center" shrinkToFit="1"/>
    </xf>
    <xf numFmtId="176" fontId="0" fillId="26" borderId="0" xfId="0" applyNumberFormat="1" applyFill="1" applyBorder="1" applyAlignment="1">
      <alignment vertical="center" shrinkToFit="1"/>
    </xf>
    <xf numFmtId="0" fontId="11" fillId="26" borderId="0" xfId="0" applyFont="1" applyFill="1" applyAlignment="1">
      <alignment shrinkToFit="1"/>
    </xf>
    <xf numFmtId="38" fontId="0" fillId="26" borderId="50" xfId="33" applyFont="1" applyFill="1" applyBorder="1" applyAlignment="1">
      <alignment vertical="center" shrinkToFit="1"/>
    </xf>
    <xf numFmtId="176" fontId="0" fillId="26" borderId="0" xfId="0" applyNumberFormat="1" applyFill="1" applyBorder="1" applyAlignment="1">
      <alignment horizontal="center" vertical="center" shrinkToFit="1"/>
    </xf>
    <xf numFmtId="0" fontId="59" fillId="26" borderId="0" xfId="46" applyFont="1" applyFill="1" applyBorder="1" applyAlignment="1">
      <alignment horizontal="left" vertical="center" shrinkToFit="1"/>
    </xf>
    <xf numFmtId="0" fontId="60" fillId="26" borderId="0" xfId="46" applyFont="1" applyFill="1" applyBorder="1" applyAlignment="1">
      <alignment horizontal="left" vertical="center" shrinkToFit="1"/>
    </xf>
    <xf numFmtId="0" fontId="6" fillId="26" borderId="0" xfId="46" applyFont="1" applyFill="1" applyBorder="1" applyAlignment="1">
      <alignment horizontal="center" vertical="center" shrinkToFit="1"/>
    </xf>
    <xf numFmtId="0" fontId="32" fillId="26" borderId="0" xfId="0" applyFont="1" applyFill="1" applyBorder="1"/>
    <xf numFmtId="0" fontId="33" fillId="26" borderId="0" xfId="0" applyFont="1" applyFill="1" applyBorder="1" applyAlignment="1">
      <alignment vertical="center"/>
    </xf>
    <xf numFmtId="0" fontId="28" fillId="26" borderId="0" xfId="0" applyFont="1" applyFill="1"/>
    <xf numFmtId="0" fontId="61" fillId="26" borderId="0" xfId="49" applyFont="1" applyFill="1" applyAlignment="1">
      <alignment vertical="center"/>
    </xf>
    <xf numFmtId="0" fontId="28" fillId="26" borderId="108" xfId="49" applyFont="1" applyFill="1" applyBorder="1" applyAlignment="1">
      <alignment shrinkToFit="1"/>
    </xf>
    <xf numFmtId="0" fontId="11" fillId="26" borderId="0" xfId="49" applyFont="1" applyFill="1" applyBorder="1" applyAlignment="1">
      <alignment vertical="center" shrinkToFit="1"/>
    </xf>
    <xf numFmtId="38" fontId="6" fillId="26" borderId="51" xfId="49" applyNumberFormat="1" applyFont="1" applyFill="1" applyBorder="1" applyAlignment="1">
      <alignment horizontal="center" vertical="center" shrinkToFit="1"/>
    </xf>
    <xf numFmtId="0" fontId="6" fillId="26" borderId="105" xfId="49" applyFont="1" applyFill="1" applyBorder="1" applyAlignment="1">
      <alignment horizontal="center" vertical="center" shrinkToFit="1"/>
    </xf>
    <xf numFmtId="38" fontId="6" fillId="26" borderId="77" xfId="49" applyNumberFormat="1" applyFont="1" applyFill="1" applyBorder="1" applyAlignment="1">
      <alignment horizontal="center" vertical="center" shrinkToFit="1"/>
    </xf>
    <xf numFmtId="0" fontId="6" fillId="26" borderId="46" xfId="49" applyFont="1" applyFill="1" applyBorder="1" applyAlignment="1">
      <alignment horizontal="center" vertical="center" shrinkToFit="1"/>
    </xf>
    <xf numFmtId="0" fontId="7" fillId="24" borderId="43" xfId="46" applyFont="1" applyFill="1" applyBorder="1" applyAlignment="1">
      <alignment horizontal="right" vertical="center" shrinkToFit="1"/>
    </xf>
    <xf numFmtId="0" fontId="7" fillId="24" borderId="42" xfId="46" applyFont="1" applyFill="1" applyBorder="1" applyAlignment="1">
      <alignment horizontal="right" vertical="center" shrinkToFit="1"/>
    </xf>
    <xf numFmtId="0" fontId="7" fillId="24" borderId="41" xfId="46" applyFont="1" applyFill="1" applyBorder="1" applyAlignment="1">
      <alignment horizontal="right" vertical="center" shrinkToFit="1"/>
    </xf>
    <xf numFmtId="179" fontId="33" fillId="26" borderId="48" xfId="46" applyNumberFormat="1" applyFont="1" applyFill="1" applyBorder="1" applyAlignment="1" applyProtection="1">
      <alignment horizontal="center" vertical="center" shrinkToFit="1"/>
    </xf>
    <xf numFmtId="179" fontId="33" fillId="26" borderId="37" xfId="46" applyNumberFormat="1" applyFont="1" applyFill="1" applyBorder="1" applyAlignment="1" applyProtection="1">
      <alignment horizontal="center" vertical="center" shrinkToFit="1"/>
    </xf>
    <xf numFmtId="179" fontId="33" fillId="26" borderId="55" xfId="46" applyNumberFormat="1" applyFont="1" applyFill="1" applyBorder="1" applyAlignment="1" applyProtection="1">
      <alignment horizontal="center" vertical="center" shrinkToFit="1"/>
    </xf>
    <xf numFmtId="179" fontId="33" fillId="26" borderId="25" xfId="46" applyNumberFormat="1" applyFont="1" applyFill="1" applyBorder="1" applyAlignment="1" applyProtection="1">
      <alignment horizontal="center" vertical="center" shrinkToFit="1"/>
    </xf>
    <xf numFmtId="179" fontId="33" fillId="26" borderId="0" xfId="46" applyNumberFormat="1" applyFont="1" applyFill="1" applyBorder="1" applyAlignment="1" applyProtection="1">
      <alignment horizontal="center" vertical="center" shrinkToFit="1"/>
    </xf>
    <xf numFmtId="179" fontId="33" fillId="26" borderId="10" xfId="46" applyNumberFormat="1" applyFont="1" applyFill="1" applyBorder="1" applyAlignment="1" applyProtection="1">
      <alignment horizontal="center" vertical="center" shrinkToFit="1"/>
    </xf>
    <xf numFmtId="0" fontId="11" fillId="26" borderId="23" xfId="46" applyFont="1" applyFill="1" applyBorder="1" applyAlignment="1" applyProtection="1">
      <alignment horizontal="center" vertical="center" shrinkToFit="1"/>
    </xf>
    <xf numFmtId="0" fontId="11" fillId="26" borderId="0" xfId="46" applyFont="1" applyFill="1" applyAlignment="1" applyProtection="1">
      <alignment horizontal="center" vertical="center" shrinkToFit="1"/>
    </xf>
    <xf numFmtId="0" fontId="7" fillId="24" borderId="42" xfId="46" applyNumberFormat="1" applyFont="1" applyFill="1" applyBorder="1" applyAlignment="1">
      <alignment horizontal="center" vertical="center" shrinkToFit="1"/>
    </xf>
    <xf numFmtId="0" fontId="7" fillId="24" borderId="45" xfId="46" applyNumberFormat="1" applyFont="1" applyFill="1" applyBorder="1" applyAlignment="1">
      <alignment horizontal="center" vertical="center" shrinkToFit="1"/>
    </xf>
    <xf numFmtId="0" fontId="7" fillId="24" borderId="29" xfId="46" applyNumberFormat="1" applyFont="1" applyFill="1" applyBorder="1" applyAlignment="1">
      <alignment horizontal="center" vertical="center" shrinkToFit="1"/>
    </xf>
    <xf numFmtId="0" fontId="7" fillId="24" borderId="10" xfId="46" applyNumberFormat="1" applyFont="1" applyFill="1" applyBorder="1" applyAlignment="1">
      <alignment horizontal="center" vertical="center" shrinkToFit="1"/>
    </xf>
    <xf numFmtId="0" fontId="7" fillId="24" borderId="36" xfId="46" applyNumberFormat="1" applyFont="1" applyFill="1" applyBorder="1" applyAlignment="1">
      <alignment horizontal="center" vertical="center" shrinkToFit="1"/>
    </xf>
    <xf numFmtId="179" fontId="33" fillId="26" borderId="48" xfId="46" applyNumberFormat="1" applyFont="1" applyFill="1" applyBorder="1" applyAlignment="1">
      <alignment horizontal="center" vertical="center" shrinkToFit="1"/>
    </xf>
    <xf numFmtId="179" fontId="33" fillId="26" borderId="37" xfId="46" applyNumberFormat="1" applyFont="1" applyFill="1" applyBorder="1" applyAlignment="1">
      <alignment horizontal="center" vertical="center" shrinkToFit="1"/>
    </xf>
    <xf numFmtId="179" fontId="33" fillId="26" borderId="55" xfId="46" applyNumberFormat="1" applyFont="1" applyFill="1" applyBorder="1" applyAlignment="1">
      <alignment horizontal="center" vertical="center" shrinkToFit="1"/>
    </xf>
    <xf numFmtId="179" fontId="33" fillId="26" borderId="25" xfId="46" applyNumberFormat="1" applyFont="1" applyFill="1" applyBorder="1" applyAlignment="1">
      <alignment horizontal="center" vertical="center" shrinkToFit="1"/>
    </xf>
    <xf numFmtId="179" fontId="33" fillId="26" borderId="0" xfId="46" applyNumberFormat="1" applyFont="1" applyFill="1" applyBorder="1" applyAlignment="1">
      <alignment horizontal="center" vertical="center" shrinkToFit="1"/>
    </xf>
    <xf numFmtId="179" fontId="33" fillId="26" borderId="10" xfId="46" applyNumberFormat="1" applyFont="1" applyFill="1" applyBorder="1" applyAlignment="1">
      <alignment horizontal="center" vertical="center" shrinkToFit="1"/>
    </xf>
    <xf numFmtId="0" fontId="6" fillId="26" borderId="50" xfId="49" applyFont="1" applyFill="1" applyBorder="1" applyAlignment="1">
      <alignment horizontal="center" vertical="center" shrinkToFit="1"/>
    </xf>
    <xf numFmtId="0" fontId="7" fillId="24" borderId="56" xfId="46" applyNumberFormat="1" applyFont="1" applyFill="1" applyBorder="1" applyAlignment="1">
      <alignment horizontal="center" vertical="center" shrinkToFit="1"/>
    </xf>
    <xf numFmtId="0" fontId="7" fillId="24" borderId="66" xfId="46" applyFont="1" applyFill="1" applyBorder="1" applyAlignment="1">
      <alignment horizontal="right" vertical="center" shrinkToFit="1"/>
    </xf>
    <xf numFmtId="0" fontId="7" fillId="24" borderId="67" xfId="46" applyFont="1" applyFill="1" applyBorder="1" applyAlignment="1">
      <alignment horizontal="right" vertical="center" shrinkToFit="1"/>
    </xf>
    <xf numFmtId="0" fontId="7" fillId="24" borderId="68" xfId="46" applyFont="1" applyFill="1" applyBorder="1" applyAlignment="1">
      <alignment horizontal="right" vertical="center" shrinkToFit="1"/>
    </xf>
    <xf numFmtId="0" fontId="7" fillId="24" borderId="69" xfId="46" applyFont="1" applyFill="1" applyBorder="1" applyAlignment="1">
      <alignment horizontal="right" vertical="center" shrinkToFit="1"/>
    </xf>
    <xf numFmtId="0" fontId="7" fillId="24" borderId="61" xfId="46" applyFont="1" applyFill="1" applyBorder="1" applyAlignment="1">
      <alignment horizontal="right" vertical="center" shrinkToFit="1"/>
    </xf>
    <xf numFmtId="0" fontId="7" fillId="24" borderId="62" xfId="46" applyFont="1" applyFill="1" applyBorder="1" applyAlignment="1">
      <alignment horizontal="right" vertical="center" shrinkToFit="1"/>
    </xf>
    <xf numFmtId="0" fontId="7" fillId="24" borderId="71" xfId="46" applyFont="1" applyFill="1" applyBorder="1" applyAlignment="1">
      <alignment horizontal="right" vertical="center" shrinkToFit="1"/>
    </xf>
    <xf numFmtId="0" fontId="7" fillId="24" borderId="72" xfId="46" applyFont="1" applyFill="1" applyBorder="1" applyAlignment="1">
      <alignment horizontal="right" vertical="center" shrinkToFit="1"/>
    </xf>
    <xf numFmtId="0" fontId="7" fillId="24" borderId="73" xfId="46" applyFont="1" applyFill="1" applyBorder="1" applyAlignment="1">
      <alignment horizontal="right" vertical="center" shrinkToFit="1"/>
    </xf>
    <xf numFmtId="0" fontId="7" fillId="24" borderId="74" xfId="46" applyFont="1" applyFill="1" applyBorder="1" applyAlignment="1">
      <alignment horizontal="right" vertical="center" shrinkToFit="1"/>
    </xf>
    <xf numFmtId="0" fontId="7" fillId="24" borderId="75" xfId="46" applyFont="1" applyFill="1" applyBorder="1" applyAlignment="1">
      <alignment horizontal="right" vertical="center" shrinkToFit="1"/>
    </xf>
    <xf numFmtId="38" fontId="6" fillId="26" borderId="77" xfId="33" applyFont="1" applyFill="1" applyBorder="1" applyAlignment="1">
      <alignment horizontal="center" vertical="center" shrinkToFit="1"/>
    </xf>
    <xf numFmtId="38" fontId="6" fillId="26" borderId="46" xfId="33" applyFont="1" applyFill="1" applyBorder="1" applyAlignment="1">
      <alignment horizontal="center" vertical="center" shrinkToFit="1"/>
    </xf>
    <xf numFmtId="38" fontId="6" fillId="26" borderId="49" xfId="33" applyFont="1" applyFill="1" applyBorder="1" applyAlignment="1">
      <alignment horizontal="center" vertical="center" shrinkToFit="1"/>
    </xf>
    <xf numFmtId="38" fontId="6" fillId="26" borderId="51" xfId="33" applyFont="1" applyFill="1" applyBorder="1" applyAlignment="1">
      <alignment horizontal="center" vertical="center" shrinkToFit="1"/>
    </xf>
    <xf numFmtId="38" fontId="6" fillId="26" borderId="105" xfId="33" applyFont="1" applyFill="1" applyBorder="1" applyAlignment="1">
      <alignment horizontal="center" vertical="center" shrinkToFit="1"/>
    </xf>
    <xf numFmtId="0" fontId="7" fillId="24" borderId="43" xfId="46" applyNumberFormat="1" applyFont="1" applyFill="1" applyBorder="1" applyAlignment="1">
      <alignment horizontal="center" vertical="center" shrinkToFit="1"/>
    </xf>
    <xf numFmtId="0" fontId="6" fillId="24" borderId="48" xfId="46" applyFont="1" applyFill="1" applyBorder="1" applyAlignment="1">
      <alignment horizontal="center" vertical="center"/>
    </xf>
    <xf numFmtId="0" fontId="6" fillId="24" borderId="37" xfId="46" applyFont="1" applyFill="1" applyBorder="1" applyAlignment="1">
      <alignment horizontal="center" vertical="center"/>
    </xf>
    <xf numFmtId="0" fontId="6" fillId="24" borderId="55" xfId="46" applyFont="1" applyFill="1" applyBorder="1" applyAlignment="1">
      <alignment horizontal="center" vertical="center"/>
    </xf>
    <xf numFmtId="0" fontId="7" fillId="24" borderId="40" xfId="46" applyFont="1" applyFill="1" applyBorder="1" applyAlignment="1">
      <alignment horizontal="center" shrinkToFit="1"/>
    </xf>
    <xf numFmtId="0" fontId="7" fillId="24" borderId="38" xfId="46" applyFont="1" applyFill="1" applyBorder="1" applyAlignment="1">
      <alignment horizontal="center" shrinkToFit="1"/>
    </xf>
    <xf numFmtId="0" fontId="7" fillId="24" borderId="39" xfId="46" applyFont="1" applyFill="1" applyBorder="1" applyAlignment="1">
      <alignment horizontal="center" shrinkToFit="1"/>
    </xf>
    <xf numFmtId="0" fontId="7" fillId="24" borderId="40" xfId="46" applyFont="1" applyFill="1" applyBorder="1" applyAlignment="1">
      <alignment horizontal="center"/>
    </xf>
    <xf numFmtId="0" fontId="7" fillId="24" borderId="39" xfId="46" applyFont="1" applyFill="1" applyBorder="1" applyAlignment="1">
      <alignment horizontal="center"/>
    </xf>
    <xf numFmtId="0" fontId="7" fillId="24" borderId="38" xfId="46" applyFont="1" applyFill="1" applyBorder="1" applyAlignment="1">
      <alignment horizontal="center"/>
    </xf>
    <xf numFmtId="0" fontId="6" fillId="24" borderId="25" xfId="46" applyFont="1" applyFill="1" applyBorder="1" applyAlignment="1">
      <alignment horizontal="center" vertical="center"/>
    </xf>
    <xf numFmtId="0" fontId="6" fillId="24" borderId="0" xfId="46" applyFont="1" applyFill="1" applyBorder="1" applyAlignment="1">
      <alignment horizontal="center" vertical="center"/>
    </xf>
    <xf numFmtId="0" fontId="6" fillId="24" borderId="10" xfId="46" applyFont="1" applyFill="1" applyBorder="1" applyAlignment="1">
      <alignment horizontal="center" vertical="center"/>
    </xf>
    <xf numFmtId="0" fontId="7" fillId="24" borderId="55" xfId="46" applyNumberFormat="1" applyFont="1" applyFill="1" applyBorder="1" applyAlignment="1">
      <alignment horizontal="center" vertical="center" shrinkToFit="1"/>
    </xf>
    <xf numFmtId="0" fontId="6" fillId="24" borderId="21" xfId="46" applyFont="1" applyFill="1" applyBorder="1" applyAlignment="1">
      <alignment horizontal="center" vertical="center" shrinkToFit="1"/>
    </xf>
    <xf numFmtId="0" fontId="6" fillId="24" borderId="19" xfId="46" applyFont="1" applyFill="1" applyBorder="1" applyAlignment="1">
      <alignment horizontal="center" vertical="center" shrinkToFit="1"/>
    </xf>
    <xf numFmtId="0" fontId="6" fillId="24" borderId="41" xfId="46" applyFont="1" applyFill="1" applyBorder="1" applyAlignment="1">
      <alignment horizontal="center" vertical="center" shrinkToFit="1"/>
    </xf>
    <xf numFmtId="0" fontId="7" fillId="24" borderId="70" xfId="46" applyFont="1" applyFill="1" applyBorder="1" applyAlignment="1">
      <alignment horizontal="right" vertical="center" shrinkToFit="1"/>
    </xf>
    <xf numFmtId="0" fontId="7" fillId="24" borderId="64" xfId="46" applyFont="1" applyFill="1" applyBorder="1" applyAlignment="1">
      <alignment horizontal="right" vertical="center" shrinkToFit="1"/>
    </xf>
    <xf numFmtId="0" fontId="7" fillId="24" borderId="65" xfId="46" applyFont="1" applyFill="1" applyBorder="1" applyAlignment="1">
      <alignment horizontal="right" vertical="center" shrinkToFit="1"/>
    </xf>
    <xf numFmtId="38" fontId="6" fillId="26" borderId="104" xfId="33" applyFont="1" applyFill="1" applyBorder="1" applyAlignment="1">
      <alignment horizontal="center" vertical="center" shrinkToFit="1"/>
    </xf>
    <xf numFmtId="0" fontId="11" fillId="26" borderId="23" xfId="46" applyFont="1" applyFill="1" applyBorder="1" applyAlignment="1">
      <alignment horizontal="center" vertical="center" shrinkToFit="1"/>
    </xf>
    <xf numFmtId="0" fontId="11" fillId="26" borderId="0" xfId="46" applyFont="1" applyFill="1" applyAlignment="1">
      <alignment horizontal="center" vertical="center" shrinkToFit="1"/>
    </xf>
    <xf numFmtId="0" fontId="7" fillId="24" borderId="31" xfId="46" applyFont="1" applyFill="1" applyBorder="1" applyAlignment="1">
      <alignment horizontal="right" vertical="center" shrinkToFit="1"/>
    </xf>
    <xf numFmtId="0" fontId="7" fillId="24" borderId="0" xfId="46" applyFont="1" applyFill="1" applyBorder="1" applyAlignment="1">
      <alignment horizontal="right" vertical="center" shrinkToFit="1"/>
    </xf>
    <xf numFmtId="0" fontId="7" fillId="24" borderId="28" xfId="46" applyFont="1" applyFill="1" applyBorder="1" applyAlignment="1">
      <alignment horizontal="center" shrinkToFit="1"/>
    </xf>
    <xf numFmtId="0" fontId="7" fillId="24" borderId="27" xfId="46" applyFont="1" applyFill="1" applyBorder="1" applyAlignment="1">
      <alignment horizontal="center" shrinkToFit="1"/>
    </xf>
    <xf numFmtId="0" fontId="6" fillId="24" borderId="44" xfId="46" applyFont="1" applyFill="1" applyBorder="1" applyAlignment="1">
      <alignment horizontal="center" vertical="center" shrinkToFit="1"/>
    </xf>
    <xf numFmtId="0" fontId="6" fillId="24" borderId="37" xfId="46" applyFont="1" applyFill="1" applyBorder="1" applyAlignment="1">
      <alignment horizontal="center" vertical="center" shrinkToFit="1"/>
    </xf>
    <xf numFmtId="0" fontId="6" fillId="24" borderId="56" xfId="46" applyFont="1" applyFill="1" applyBorder="1" applyAlignment="1">
      <alignment horizontal="center" vertical="center" shrinkToFit="1"/>
    </xf>
    <xf numFmtId="178" fontId="30" fillId="26" borderId="0" xfId="0" applyNumberFormat="1" applyFont="1" applyFill="1" applyBorder="1" applyAlignment="1">
      <alignment horizontal="center" vertical="center" shrinkToFit="1"/>
    </xf>
    <xf numFmtId="0" fontId="7" fillId="24" borderId="76" xfId="46" applyFont="1" applyFill="1" applyBorder="1" applyAlignment="1">
      <alignment horizontal="right" vertical="center" shrinkToFit="1"/>
    </xf>
    <xf numFmtId="179" fontId="33" fillId="28" borderId="48" xfId="46" applyNumberFormat="1" applyFont="1" applyFill="1" applyBorder="1" applyAlignment="1">
      <alignment horizontal="center" vertical="center" shrinkToFit="1"/>
    </xf>
    <xf numFmtId="179" fontId="33" fillId="28" borderId="37" xfId="46" applyNumberFormat="1" applyFont="1" applyFill="1" applyBorder="1" applyAlignment="1">
      <alignment horizontal="center" vertical="center" shrinkToFit="1"/>
    </xf>
    <xf numFmtId="179" fontId="33" fillId="28" borderId="55" xfId="46" applyNumberFormat="1" applyFont="1" applyFill="1" applyBorder="1" applyAlignment="1">
      <alignment horizontal="center" vertical="center" shrinkToFit="1"/>
    </xf>
    <xf numFmtId="179" fontId="33" fillId="28" borderId="25" xfId="46" applyNumberFormat="1" applyFont="1" applyFill="1" applyBorder="1" applyAlignment="1">
      <alignment horizontal="center" vertical="center" shrinkToFit="1"/>
    </xf>
    <xf numFmtId="179" fontId="33" fillId="28" borderId="0" xfId="46" applyNumberFormat="1" applyFont="1" applyFill="1" applyBorder="1" applyAlignment="1">
      <alignment horizontal="center" vertical="center" shrinkToFit="1"/>
    </xf>
    <xf numFmtId="179" fontId="33" fillId="28" borderId="10" xfId="46" applyNumberFormat="1" applyFont="1" applyFill="1" applyBorder="1" applyAlignment="1">
      <alignment horizontal="center" vertical="center" shrinkToFit="1"/>
    </xf>
    <xf numFmtId="178" fontId="42" fillId="26" borderId="109" xfId="49" applyNumberFormat="1" applyFont="1" applyFill="1" applyBorder="1" applyAlignment="1">
      <alignment horizontal="center" vertical="center" shrinkToFit="1"/>
    </xf>
    <xf numFmtId="178" fontId="42" fillId="26" borderId="108" xfId="49" applyNumberFormat="1" applyFont="1" applyFill="1" applyBorder="1" applyAlignment="1">
      <alignment horizontal="center" vertical="center" shrinkToFit="1"/>
    </xf>
    <xf numFmtId="178" fontId="42" fillId="26" borderId="107" xfId="49" applyNumberFormat="1" applyFont="1" applyFill="1" applyBorder="1" applyAlignment="1">
      <alignment horizontal="center" vertical="center" shrinkToFit="1"/>
    </xf>
    <xf numFmtId="178" fontId="42" fillId="26" borderId="128" xfId="49" applyNumberFormat="1" applyFont="1" applyFill="1" applyBorder="1" applyAlignment="1">
      <alignment horizontal="center" vertical="center" shrinkToFit="1"/>
    </xf>
    <xf numFmtId="178" fontId="42" fillId="26" borderId="116" xfId="49" applyNumberFormat="1" applyFont="1" applyFill="1" applyBorder="1" applyAlignment="1">
      <alignment horizontal="center" vertical="center" shrinkToFit="1"/>
    </xf>
    <xf numFmtId="178" fontId="42" fillId="26" borderId="117" xfId="49" applyNumberFormat="1" applyFont="1" applyFill="1" applyBorder="1" applyAlignment="1">
      <alignment horizontal="center" vertical="center" shrinkToFit="1"/>
    </xf>
    <xf numFmtId="178" fontId="42" fillId="26" borderId="129" xfId="49" applyNumberFormat="1" applyFont="1" applyFill="1" applyBorder="1" applyAlignment="1">
      <alignment horizontal="center" vertical="center" shrinkToFit="1"/>
    </xf>
    <xf numFmtId="178" fontId="42" fillId="26" borderId="114" xfId="49" applyNumberFormat="1" applyFont="1" applyFill="1" applyBorder="1" applyAlignment="1">
      <alignment horizontal="center" vertical="center" shrinkToFit="1"/>
    </xf>
    <xf numFmtId="178" fontId="42" fillId="26" borderId="115" xfId="49" applyNumberFormat="1" applyFont="1" applyFill="1" applyBorder="1" applyAlignment="1">
      <alignment horizontal="center" vertical="center" shrinkToFit="1"/>
    </xf>
    <xf numFmtId="178" fontId="42" fillId="26" borderId="83" xfId="49" applyNumberFormat="1" applyFont="1" applyFill="1" applyBorder="1" applyAlignment="1">
      <alignment horizontal="center" vertical="center" shrinkToFit="1"/>
    </xf>
    <xf numFmtId="178" fontId="42" fillId="26" borderId="78" xfId="49" applyNumberFormat="1" applyFont="1" applyFill="1" applyBorder="1" applyAlignment="1">
      <alignment horizontal="center" vertical="center" shrinkToFit="1"/>
    </xf>
    <xf numFmtId="178" fontId="42" fillId="26" borderId="79" xfId="49" applyNumberFormat="1" applyFont="1" applyFill="1" applyBorder="1" applyAlignment="1">
      <alignment horizontal="center" vertical="center" shrinkToFit="1"/>
    </xf>
    <xf numFmtId="0" fontId="47" fillId="26" borderId="0" xfId="49" applyFont="1" applyFill="1" applyBorder="1" applyAlignment="1">
      <alignment horizontal="left" vertical="center" shrinkToFit="1"/>
    </xf>
    <xf numFmtId="0" fontId="45" fillId="24" borderId="48" xfId="46" applyFont="1" applyFill="1" applyBorder="1" applyAlignment="1">
      <alignment horizontal="left" vertical="center" shrinkToFit="1"/>
    </xf>
    <xf numFmtId="0" fontId="45" fillId="24" borderId="55" xfId="46" applyFont="1" applyFill="1" applyBorder="1" applyAlignment="1">
      <alignment horizontal="left" vertical="center" shrinkToFit="1"/>
    </xf>
    <xf numFmtId="0" fontId="45" fillId="24" borderId="20" xfId="46" applyFont="1" applyFill="1" applyBorder="1" applyAlignment="1">
      <alignment horizontal="left" vertical="center" shrinkToFit="1"/>
    </xf>
    <xf numFmtId="0" fontId="45" fillId="24" borderId="18" xfId="46" applyFont="1" applyFill="1" applyBorder="1" applyAlignment="1">
      <alignment horizontal="left" vertical="center" shrinkToFit="1"/>
    </xf>
    <xf numFmtId="0" fontId="6" fillId="26" borderId="104" xfId="49" applyFont="1" applyFill="1" applyBorder="1" applyAlignment="1">
      <alignment horizontal="center" vertical="center" shrinkToFit="1"/>
    </xf>
    <xf numFmtId="38" fontId="6" fillId="26" borderId="46" xfId="49" applyNumberFormat="1" applyFont="1" applyFill="1" applyBorder="1" applyAlignment="1">
      <alignment horizontal="center" vertical="center" shrinkToFit="1"/>
    </xf>
    <xf numFmtId="0" fontId="6" fillId="26" borderId="49" xfId="49" applyFont="1" applyFill="1" applyBorder="1" applyAlignment="1">
      <alignment horizontal="center" vertical="center" shrinkToFit="1"/>
    </xf>
    <xf numFmtId="179" fontId="33" fillId="28" borderId="48" xfId="46" quotePrefix="1" applyNumberFormat="1" applyFont="1" applyFill="1" applyBorder="1" applyAlignment="1">
      <alignment horizontal="center" vertical="center" shrinkToFit="1"/>
    </xf>
    <xf numFmtId="0" fontId="6" fillId="26" borderId="48" xfId="46" applyFont="1" applyFill="1" applyBorder="1" applyAlignment="1">
      <alignment horizontal="center" vertical="center"/>
    </xf>
    <xf numFmtId="0" fontId="6" fillId="26" borderId="37" xfId="46" applyFont="1" applyFill="1" applyBorder="1" applyAlignment="1">
      <alignment horizontal="center" vertical="center"/>
    </xf>
    <xf numFmtId="0" fontId="6" fillId="26" borderId="55" xfId="46" applyFont="1" applyFill="1" applyBorder="1" applyAlignment="1">
      <alignment horizontal="center" vertical="center"/>
    </xf>
    <xf numFmtId="0" fontId="6" fillId="26" borderId="25" xfId="46" applyFont="1" applyFill="1" applyBorder="1" applyAlignment="1">
      <alignment horizontal="center" vertical="center"/>
    </xf>
    <xf numFmtId="0" fontId="6" fillId="26" borderId="0" xfId="46" applyFont="1" applyFill="1" applyBorder="1" applyAlignment="1">
      <alignment horizontal="center" vertical="center"/>
    </xf>
    <xf numFmtId="0" fontId="6" fillId="26" borderId="10" xfId="46" applyFont="1" applyFill="1" applyBorder="1" applyAlignment="1">
      <alignment horizontal="center" vertical="center"/>
    </xf>
    <xf numFmtId="0" fontId="6" fillId="24" borderId="18" xfId="46" applyFont="1" applyFill="1" applyBorder="1" applyAlignment="1">
      <alignment horizontal="center" vertical="center" shrinkToFit="1"/>
    </xf>
    <xf numFmtId="176" fontId="30" fillId="26" borderId="29" xfId="46" applyNumberFormat="1" applyFont="1" applyFill="1" applyBorder="1" applyAlignment="1">
      <alignment horizontal="center" vertical="top" wrapText="1" shrinkToFit="1"/>
    </xf>
    <xf numFmtId="176" fontId="30" fillId="26" borderId="10" xfId="46" applyNumberFormat="1" applyFont="1" applyFill="1" applyBorder="1" applyAlignment="1">
      <alignment horizontal="center" vertical="top" wrapText="1" shrinkToFit="1"/>
    </xf>
    <xf numFmtId="176" fontId="30" fillId="26" borderId="18" xfId="46" applyNumberFormat="1" applyFont="1" applyFill="1" applyBorder="1" applyAlignment="1">
      <alignment horizontal="center" vertical="top" wrapText="1" shrinkToFit="1"/>
    </xf>
    <xf numFmtId="0" fontId="7" fillId="24" borderId="19" xfId="46" applyFont="1" applyFill="1" applyBorder="1" applyAlignment="1">
      <alignment horizontal="right" vertical="center" shrinkToFit="1"/>
    </xf>
    <xf numFmtId="178" fontId="42" fillId="26" borderId="113" xfId="49" applyNumberFormat="1" applyFont="1" applyFill="1" applyBorder="1" applyAlignment="1">
      <alignment horizontal="center" vertical="center" shrinkToFit="1"/>
    </xf>
    <xf numFmtId="178" fontId="42" fillId="26" borderId="13" xfId="49" applyNumberFormat="1" applyFont="1" applyFill="1" applyBorder="1" applyAlignment="1">
      <alignment horizontal="center" vertical="center" shrinkToFit="1"/>
    </xf>
    <xf numFmtId="178" fontId="42" fillId="26" borderId="112" xfId="49" applyNumberFormat="1" applyFont="1" applyFill="1" applyBorder="1" applyAlignment="1">
      <alignment horizontal="center" vertical="center" shrinkToFit="1"/>
    </xf>
    <xf numFmtId="178" fontId="42" fillId="26" borderId="110" xfId="49" applyNumberFormat="1" applyFont="1" applyFill="1" applyBorder="1" applyAlignment="1">
      <alignment horizontal="center" vertical="center" shrinkToFit="1"/>
    </xf>
    <xf numFmtId="0" fontId="7" fillId="24" borderId="45" xfId="46" applyFont="1" applyFill="1" applyBorder="1" applyAlignment="1">
      <alignment horizontal="right" vertical="center" shrinkToFit="1"/>
    </xf>
    <xf numFmtId="176" fontId="29" fillId="26" borderId="29" xfId="46" applyNumberFormat="1" applyFont="1" applyFill="1" applyBorder="1" applyAlignment="1">
      <alignment horizontal="center" vertical="top" wrapText="1" shrinkToFit="1"/>
    </xf>
    <xf numFmtId="176" fontId="29" fillId="26" borderId="10" xfId="46" applyNumberFormat="1" applyFont="1" applyFill="1" applyBorder="1" applyAlignment="1">
      <alignment horizontal="center" vertical="top" wrapText="1" shrinkToFit="1"/>
    </xf>
    <xf numFmtId="176" fontId="29" fillId="26" borderId="36" xfId="46" applyNumberFormat="1" applyFont="1" applyFill="1" applyBorder="1" applyAlignment="1">
      <alignment horizontal="center" vertical="top" wrapText="1" shrinkToFit="1"/>
    </xf>
    <xf numFmtId="0" fontId="7" fillId="24" borderId="57" xfId="46" applyFont="1" applyFill="1" applyBorder="1" applyAlignment="1">
      <alignment horizontal="right" vertical="center" shrinkToFit="1"/>
    </xf>
    <xf numFmtId="0" fontId="7" fillId="24" borderId="58" xfId="46" applyFont="1" applyFill="1" applyBorder="1" applyAlignment="1">
      <alignment horizontal="right" vertical="center" shrinkToFit="1"/>
    </xf>
    <xf numFmtId="0" fontId="7" fillId="24" borderId="59" xfId="46" applyFont="1" applyFill="1" applyBorder="1" applyAlignment="1">
      <alignment horizontal="right" vertical="center" shrinkToFit="1"/>
    </xf>
    <xf numFmtId="0" fontId="7" fillId="24" borderId="60" xfId="46" applyFont="1" applyFill="1" applyBorder="1" applyAlignment="1">
      <alignment horizontal="right" vertical="center" shrinkToFit="1"/>
    </xf>
    <xf numFmtId="0" fontId="7" fillId="24" borderId="63" xfId="46" applyFont="1" applyFill="1" applyBorder="1" applyAlignment="1">
      <alignment horizontal="right" vertical="center" shrinkToFit="1"/>
    </xf>
    <xf numFmtId="0" fontId="6" fillId="24" borderId="48" xfId="46" applyFont="1" applyFill="1" applyBorder="1" applyAlignment="1">
      <alignment horizontal="center" vertical="center" shrinkToFit="1"/>
    </xf>
    <xf numFmtId="0" fontId="6" fillId="24" borderId="20" xfId="46" applyFont="1" applyFill="1" applyBorder="1" applyAlignment="1">
      <alignment horizontal="center" vertical="center" shrinkToFit="1"/>
    </xf>
    <xf numFmtId="176" fontId="29" fillId="26" borderId="18" xfId="46" applyNumberFormat="1" applyFont="1" applyFill="1" applyBorder="1" applyAlignment="1">
      <alignment horizontal="center" vertical="top" wrapText="1" shrinkToFit="1"/>
    </xf>
    <xf numFmtId="176" fontId="30" fillId="26" borderId="10" xfId="46" applyNumberFormat="1" applyFont="1" applyFill="1" applyBorder="1" applyAlignment="1">
      <alignment horizontal="center" vertical="center" wrapText="1" shrinkToFit="1"/>
    </xf>
    <xf numFmtId="176" fontId="30" fillId="26" borderId="36" xfId="46" applyNumberFormat="1" applyFont="1" applyFill="1" applyBorder="1" applyAlignment="1">
      <alignment horizontal="center" vertical="center" wrapText="1" shrinkToFit="1"/>
    </xf>
    <xf numFmtId="0" fontId="6" fillId="24" borderId="55" xfId="46" applyFont="1" applyFill="1" applyBorder="1" applyAlignment="1">
      <alignment horizontal="center" vertical="center" shrinkToFit="1"/>
    </xf>
    <xf numFmtId="0" fontId="30" fillId="26" borderId="107" xfId="49" applyFont="1" applyFill="1" applyBorder="1" applyAlignment="1">
      <alignment horizontal="center" vertical="center" wrapText="1"/>
    </xf>
    <xf numFmtId="0" fontId="30" fillId="26" borderId="98" xfId="49" applyFont="1" applyFill="1" applyBorder="1" applyAlignment="1">
      <alignment horizontal="center" vertical="center" wrapText="1"/>
    </xf>
    <xf numFmtId="0" fontId="42" fillId="26" borderId="0" xfId="49" applyFont="1" applyFill="1" applyAlignment="1">
      <alignment horizontal="left" vertical="center"/>
    </xf>
    <xf numFmtId="0" fontId="27" fillId="26" borderId="0" xfId="46" applyFont="1" applyFill="1" applyAlignment="1">
      <alignment horizontal="right" vertical="center" wrapText="1" shrinkToFit="1"/>
    </xf>
    <xf numFmtId="0" fontId="27" fillId="26" borderId="10" xfId="46" applyFont="1" applyFill="1" applyBorder="1" applyAlignment="1">
      <alignment horizontal="right" vertical="center" shrinkToFit="1"/>
    </xf>
    <xf numFmtId="0" fontId="27" fillId="26" borderId="0" xfId="46" applyFont="1" applyFill="1" applyAlignment="1">
      <alignment horizontal="right" vertical="center" shrinkToFit="1"/>
    </xf>
    <xf numFmtId="176" fontId="6" fillId="26" borderId="29" xfId="46" applyNumberFormat="1" applyFont="1" applyFill="1" applyBorder="1" applyAlignment="1">
      <alignment horizontal="center" vertical="center" wrapText="1"/>
    </xf>
    <xf numFmtId="176" fontId="6" fillId="26" borderId="10" xfId="46" applyNumberFormat="1" applyFont="1" applyFill="1" applyBorder="1" applyAlignment="1">
      <alignment horizontal="center" vertical="center" wrapText="1"/>
    </xf>
    <xf numFmtId="176" fontId="6" fillId="26" borderId="18" xfId="46" applyNumberFormat="1" applyFont="1" applyFill="1" applyBorder="1" applyAlignment="1">
      <alignment horizontal="center" vertical="center" wrapText="1"/>
    </xf>
    <xf numFmtId="38" fontId="0" fillId="26" borderId="77" xfId="0" applyNumberFormat="1" applyFill="1" applyBorder="1" applyAlignment="1">
      <alignment horizontal="center" vertical="center" shrinkToFit="1"/>
    </xf>
    <xf numFmtId="38" fontId="0" fillId="26" borderId="46" xfId="0" applyNumberFormat="1" applyFill="1" applyBorder="1" applyAlignment="1">
      <alignment horizontal="center" vertical="center" shrinkToFit="1"/>
    </xf>
    <xf numFmtId="38" fontId="0" fillId="26" borderId="46" xfId="33" applyFont="1" applyFill="1" applyBorder="1" applyAlignment="1">
      <alignment horizontal="center" vertical="center" shrinkToFit="1"/>
    </xf>
    <xf numFmtId="38" fontId="0" fillId="26" borderId="49" xfId="33" applyFont="1" applyFill="1" applyBorder="1" applyAlignment="1">
      <alignment horizontal="center" vertical="center" shrinkToFit="1"/>
    </xf>
    <xf numFmtId="38" fontId="0" fillId="26" borderId="51" xfId="0" applyNumberFormat="1" applyFill="1" applyBorder="1" applyAlignment="1">
      <alignment horizontal="center" vertical="center" shrinkToFit="1"/>
    </xf>
    <xf numFmtId="38" fontId="0" fillId="26" borderId="105" xfId="0" applyNumberFormat="1" applyFill="1" applyBorder="1" applyAlignment="1">
      <alignment horizontal="center" vertical="center" shrinkToFit="1"/>
    </xf>
    <xf numFmtId="38" fontId="0" fillId="26" borderId="105" xfId="33" applyFont="1" applyFill="1" applyBorder="1" applyAlignment="1">
      <alignment horizontal="center" vertical="center" shrinkToFit="1"/>
    </xf>
    <xf numFmtId="38" fontId="0" fillId="26" borderId="50" xfId="33" applyFont="1" applyFill="1" applyBorder="1" applyAlignment="1">
      <alignment horizontal="center" vertical="center" shrinkToFit="1"/>
    </xf>
    <xf numFmtId="38" fontId="0" fillId="26" borderId="102" xfId="33" applyFont="1" applyFill="1" applyBorder="1" applyAlignment="1">
      <alignment horizontal="center" vertical="center" shrinkToFit="1"/>
    </xf>
    <xf numFmtId="38" fontId="0" fillId="26" borderId="98" xfId="33" applyFont="1" applyFill="1" applyBorder="1" applyAlignment="1">
      <alignment horizontal="center" vertical="center" shrinkToFit="1"/>
    </xf>
    <xf numFmtId="38" fontId="0" fillId="26" borderId="108" xfId="33" applyFont="1" applyFill="1" applyBorder="1" applyAlignment="1">
      <alignment horizontal="center" vertical="center" shrinkToFit="1"/>
    </xf>
    <xf numFmtId="38" fontId="0" fillId="26" borderId="107" xfId="33" applyFont="1" applyFill="1" applyBorder="1" applyAlignment="1">
      <alignment horizontal="center" vertical="center" shrinkToFit="1"/>
    </xf>
    <xf numFmtId="38" fontId="6" fillId="26" borderId="49" xfId="49" applyNumberFormat="1" applyFont="1" applyFill="1" applyBorder="1" applyAlignment="1">
      <alignment horizontal="center" vertical="center" shrinkToFit="1"/>
    </xf>
    <xf numFmtId="0" fontId="34" fillId="26" borderId="12" xfId="51" applyFont="1" applyFill="1" applyBorder="1" applyAlignment="1">
      <alignment horizontal="center" vertical="center" shrinkToFit="1"/>
    </xf>
    <xf numFmtId="0" fontId="0" fillId="26" borderId="14" xfId="0" applyFill="1" applyBorder="1" applyAlignment="1">
      <alignment horizontal="center" vertical="center" shrinkToFit="1"/>
    </xf>
    <xf numFmtId="0" fontId="34" fillId="26" borderId="14" xfId="51" applyFont="1" applyFill="1" applyBorder="1" applyAlignment="1">
      <alignment horizontal="center" vertical="center" shrinkToFit="1"/>
    </xf>
    <xf numFmtId="0" fontId="0" fillId="26" borderId="13" xfId="0" applyFill="1" applyBorder="1" applyAlignment="1">
      <alignment horizontal="center" vertical="center" shrinkToFit="1"/>
    </xf>
    <xf numFmtId="0" fontId="34" fillId="26" borderId="32" xfId="51" applyFont="1" applyFill="1" applyBorder="1" applyAlignment="1">
      <alignment horizontal="center" vertical="center" wrapText="1" shrinkToFit="1"/>
    </xf>
    <xf numFmtId="0" fontId="34" fillId="26" borderId="24" xfId="51" applyFont="1" applyFill="1" applyBorder="1" applyAlignment="1">
      <alignment horizontal="center" vertical="center" shrinkToFit="1"/>
    </xf>
    <xf numFmtId="0" fontId="34" fillId="26" borderId="34" xfId="51" applyFont="1" applyFill="1" applyBorder="1" applyAlignment="1">
      <alignment horizontal="center" vertical="center" shrinkToFit="1"/>
    </xf>
    <xf numFmtId="38" fontId="34" fillId="26" borderId="12" xfId="51" applyNumberFormat="1" applyFont="1" applyFill="1" applyBorder="1" applyAlignment="1">
      <alignment horizontal="center" vertical="center" shrinkToFit="1"/>
    </xf>
    <xf numFmtId="38" fontId="34" fillId="26" borderId="14" xfId="51" applyNumberFormat="1" applyFont="1" applyFill="1" applyBorder="1" applyAlignment="1">
      <alignment horizontal="center" vertical="center" shrinkToFit="1"/>
    </xf>
    <xf numFmtId="0" fontId="37" fillId="26" borderId="53" xfId="51" applyFont="1" applyFill="1" applyBorder="1" applyAlignment="1">
      <alignment horizontal="left" vertical="top" wrapText="1" shrinkToFit="1"/>
    </xf>
    <xf numFmtId="0" fontId="37" fillId="26" borderId="52" xfId="51" applyFont="1" applyFill="1" applyBorder="1" applyAlignment="1">
      <alignment horizontal="left" vertical="top" shrinkToFit="1"/>
    </xf>
    <xf numFmtId="0" fontId="37" fillId="26" borderId="54" xfId="51" applyFont="1" applyFill="1" applyBorder="1" applyAlignment="1">
      <alignment horizontal="left" vertical="top" shrinkToFit="1"/>
    </xf>
    <xf numFmtId="0" fontId="34" fillId="26" borderId="43" xfId="51" applyFont="1" applyFill="1" applyBorder="1" applyAlignment="1">
      <alignment horizontal="center" vertical="center" wrapText="1" shrinkToFit="1"/>
    </xf>
    <xf numFmtId="0" fontId="34" fillId="26" borderId="24" xfId="51" applyFont="1" applyFill="1" applyBorder="1" applyAlignment="1">
      <alignment horizontal="center" vertical="center" wrapText="1" shrinkToFit="1"/>
    </xf>
    <xf numFmtId="0" fontId="34" fillId="26" borderId="42" xfId="51" applyFont="1" applyFill="1" applyBorder="1" applyAlignment="1">
      <alignment horizontal="center" vertical="center" wrapText="1" shrinkToFit="1"/>
    </xf>
    <xf numFmtId="0" fontId="34" fillId="26" borderId="34" xfId="51" applyFont="1" applyFill="1" applyBorder="1" applyAlignment="1">
      <alignment horizontal="center" vertical="center" wrapText="1" shrinkToFit="1"/>
    </xf>
    <xf numFmtId="0" fontId="34" fillId="26" borderId="45" xfId="51" applyFont="1" applyFill="1" applyBorder="1" applyAlignment="1">
      <alignment horizontal="center" vertical="center" wrapText="1" shrinkToFit="1"/>
    </xf>
    <xf numFmtId="0" fontId="34" fillId="26" borderId="53" xfId="51" applyFont="1" applyFill="1" applyBorder="1" applyAlignment="1">
      <alignment horizontal="center" vertical="center" shrinkToFit="1"/>
    </xf>
    <xf numFmtId="0" fontId="34" fillId="26" borderId="54" xfId="51" applyFont="1" applyFill="1" applyBorder="1" applyAlignment="1">
      <alignment horizontal="center" vertical="center" shrinkToFi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3" xfId="48" xr:uid="{00000000-0005-0000-0000-000030000000}"/>
    <cellStyle name="標準 3" xfId="49" xr:uid="{00000000-0005-0000-0000-000031000000}"/>
    <cellStyle name="標準 4" xfId="50" xr:uid="{00000000-0005-0000-0000-000032000000}"/>
    <cellStyle name="標準 5" xfId="53" xr:uid="{00000000-0005-0000-0000-000033000000}"/>
    <cellStyle name="標準_市民ｽﾎﾟｰﾂ祭結果提出表" xfId="51" xr:uid="{00000000-0005-0000-0000-000035000000}"/>
    <cellStyle name="良い" xfId="52" builtinId="26" customBuiltin="1"/>
  </cellStyles>
  <dxfs count="0"/>
  <tableStyles count="0" defaultTableStyle="TableStyleMedium2" defaultPivotStyle="PivotStyleLight16"/>
  <colors>
    <mruColors>
      <color rgb="FFD5FFEA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198120</xdr:colOff>
      <xdr:row>1</xdr:row>
      <xdr:rowOff>182880</xdr:rowOff>
    </xdr:from>
    <xdr:to>
      <xdr:col>66</xdr:col>
      <xdr:colOff>53340</xdr:colOff>
      <xdr:row>8</xdr:row>
      <xdr:rowOff>165735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21F3865-4781-4833-ADF0-B94C8CB328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823"/>
        <a:stretch/>
      </xdr:blipFill>
      <xdr:spPr>
        <a:xfrm>
          <a:off x="7726680" y="335280"/>
          <a:ext cx="3810000" cy="1514475"/>
        </a:xfrm>
        <a:prstGeom prst="rect">
          <a:avLst/>
        </a:prstGeom>
      </xdr:spPr>
    </xdr:pic>
    <xdr:clientData/>
  </xdr:twoCellAnchor>
  <xdr:twoCellAnchor editAs="oneCell">
    <xdr:from>
      <xdr:col>42</xdr:col>
      <xdr:colOff>708660</xdr:colOff>
      <xdr:row>11</xdr:row>
      <xdr:rowOff>53339</xdr:rowOff>
    </xdr:from>
    <xdr:to>
      <xdr:col>57</xdr:col>
      <xdr:colOff>106680</xdr:colOff>
      <xdr:row>18</xdr:row>
      <xdr:rowOff>13334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1FBD7318-3FA6-494C-95AA-3A3641701B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32"/>
        <a:stretch/>
      </xdr:blipFill>
      <xdr:spPr>
        <a:xfrm>
          <a:off x="8237220" y="2331719"/>
          <a:ext cx="2118360" cy="1301115"/>
        </a:xfrm>
        <a:prstGeom prst="rect">
          <a:avLst/>
        </a:prstGeom>
      </xdr:spPr>
    </xdr:pic>
    <xdr:clientData/>
  </xdr:twoCellAnchor>
  <xdr:twoCellAnchor editAs="absolute">
    <xdr:from>
      <xdr:col>52</xdr:col>
      <xdr:colOff>68580</xdr:colOff>
      <xdr:row>37</xdr:row>
      <xdr:rowOff>59735</xdr:rowOff>
    </xdr:from>
    <xdr:to>
      <xdr:col>64</xdr:col>
      <xdr:colOff>15240</xdr:colOff>
      <xdr:row>42</xdr:row>
      <xdr:rowOff>74213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12A52BD0-7DD9-44C8-BA13-74BFF8DCEF71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7" b="14470"/>
        <a:stretch/>
      </xdr:blipFill>
      <xdr:spPr>
        <a:xfrm>
          <a:off x="9631680" y="7016795"/>
          <a:ext cx="1592580" cy="799338"/>
        </a:xfrm>
        <a:prstGeom prst="rect">
          <a:avLst/>
        </a:prstGeom>
      </xdr:spPr>
    </xdr:pic>
    <xdr:clientData/>
  </xdr:twoCellAnchor>
  <xdr:twoCellAnchor editAs="absolute">
    <xdr:from>
      <xdr:col>43</xdr:col>
      <xdr:colOff>106680</xdr:colOff>
      <xdr:row>104</xdr:row>
      <xdr:rowOff>114300</xdr:rowOff>
    </xdr:from>
    <xdr:to>
      <xdr:col>55</xdr:col>
      <xdr:colOff>53340</xdr:colOff>
      <xdr:row>109</xdr:row>
      <xdr:rowOff>37338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72C7BBE-FF1D-4517-99F2-73191FDD1027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7" b="14470"/>
        <a:stretch/>
      </xdr:blipFill>
      <xdr:spPr>
        <a:xfrm>
          <a:off x="8435340" y="18524220"/>
          <a:ext cx="1592580" cy="799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O225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2" customHeight="1" x14ac:dyDescent="0.2"/>
  <cols>
    <col min="1" max="1" width="2" style="106" customWidth="1"/>
    <col min="2" max="2" width="3.6640625" style="105" customWidth="1"/>
    <col min="3" max="3" width="10.33203125" style="105" customWidth="1"/>
    <col min="4" max="4" width="11.6640625" style="105" customWidth="1"/>
    <col min="5" max="28" width="2" style="105" customWidth="1"/>
    <col min="29" max="38" width="1.77734375" style="105" customWidth="1"/>
    <col min="39" max="41" width="2" style="105" customWidth="1"/>
    <col min="42" max="42" width="10.33203125" style="105" customWidth="1"/>
    <col min="43" max="43" width="11.6640625" style="105" customWidth="1"/>
    <col min="44" max="63" width="2" style="105" customWidth="1"/>
    <col min="64" max="83" width="2" style="106" customWidth="1"/>
    <col min="84" max="88" width="9" style="106"/>
    <col min="89" max="16384" width="9" style="105"/>
  </cols>
  <sheetData>
    <row r="2" spans="2:82" s="77" customFormat="1" ht="25.8" x14ac:dyDescent="0.2">
      <c r="C2" s="277" t="s">
        <v>214</v>
      </c>
      <c r="D2" s="2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79"/>
      <c r="T2" s="279"/>
      <c r="U2" s="279"/>
      <c r="V2" s="279"/>
      <c r="W2" s="279"/>
      <c r="X2" s="279"/>
      <c r="Y2" s="279"/>
      <c r="Z2" s="279"/>
      <c r="AA2" s="280"/>
      <c r="AB2" s="280"/>
      <c r="AC2" s="280"/>
      <c r="AD2" s="280"/>
      <c r="AU2" s="281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2"/>
      <c r="BY2" s="282"/>
      <c r="BZ2" s="282"/>
      <c r="CA2" s="282"/>
      <c r="CB2" s="282"/>
      <c r="CC2" s="282"/>
      <c r="CD2" s="283"/>
    </row>
    <row r="3" spans="2:82" s="77" customFormat="1" ht="23.4" x14ac:dyDescent="0.2">
      <c r="C3" s="284" t="s">
        <v>259</v>
      </c>
      <c r="D3" s="2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279"/>
      <c r="T3" s="279"/>
      <c r="U3" s="279"/>
      <c r="V3" s="279"/>
      <c r="W3" s="279"/>
      <c r="X3" s="279"/>
      <c r="Y3" s="279"/>
      <c r="Z3" s="279"/>
      <c r="AA3" s="280"/>
      <c r="AB3" s="280"/>
      <c r="AC3" s="280"/>
      <c r="AD3" s="280"/>
      <c r="AU3" s="281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2"/>
      <c r="BY3" s="282"/>
      <c r="BZ3" s="282"/>
      <c r="CA3" s="282"/>
      <c r="CB3" s="282"/>
      <c r="CC3" s="282"/>
      <c r="CD3" s="283"/>
    </row>
    <row r="4" spans="2:82" s="77" customFormat="1" ht="9" customHeight="1" x14ac:dyDescent="0.2">
      <c r="C4" s="285"/>
      <c r="D4" s="2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279"/>
      <c r="T4" s="279"/>
      <c r="U4" s="279"/>
      <c r="V4" s="279"/>
      <c r="W4" s="279"/>
      <c r="X4" s="279"/>
      <c r="Y4" s="279"/>
      <c r="Z4" s="279"/>
      <c r="AA4" s="280"/>
      <c r="AB4" s="280"/>
      <c r="AC4" s="280"/>
      <c r="AD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2"/>
      <c r="BY4" s="282"/>
      <c r="BZ4" s="282"/>
      <c r="CA4" s="282"/>
      <c r="CB4" s="282"/>
      <c r="CC4" s="282"/>
      <c r="CD4" s="286"/>
    </row>
    <row r="5" spans="2:82" s="287" customFormat="1" ht="16.05" customHeight="1" x14ac:dyDescent="0.2">
      <c r="B5" s="296" t="s">
        <v>204</v>
      </c>
      <c r="C5" s="296"/>
      <c r="D5" s="296"/>
      <c r="E5" s="297"/>
      <c r="F5" s="296" t="s">
        <v>205</v>
      </c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8"/>
      <c r="S5" s="296" t="s">
        <v>206</v>
      </c>
      <c r="T5" s="296"/>
      <c r="U5" s="296"/>
      <c r="V5" s="296"/>
      <c r="W5" s="296"/>
      <c r="X5" s="296"/>
      <c r="Y5" s="296"/>
      <c r="Z5" s="296"/>
      <c r="AA5" s="296"/>
      <c r="AB5" s="296"/>
      <c r="AC5" s="298"/>
      <c r="AP5" s="296"/>
      <c r="AQ5" s="296"/>
    </row>
    <row r="6" spans="2:82" s="287" customFormat="1" ht="16.05" customHeight="1" x14ac:dyDescent="0.2">
      <c r="B6" s="444" t="s">
        <v>89</v>
      </c>
      <c r="C6" s="445"/>
      <c r="D6" s="288" t="s">
        <v>0</v>
      </c>
      <c r="E6" s="289"/>
      <c r="F6" s="444" t="s">
        <v>228</v>
      </c>
      <c r="G6" s="445"/>
      <c r="H6" s="445"/>
      <c r="I6" s="445"/>
      <c r="J6" s="445"/>
      <c r="K6" s="445"/>
      <c r="L6" s="446" t="s">
        <v>215</v>
      </c>
      <c r="M6" s="446"/>
      <c r="N6" s="446"/>
      <c r="O6" s="446"/>
      <c r="P6" s="446"/>
      <c r="Q6" s="447"/>
      <c r="R6" s="290"/>
      <c r="S6" s="444" t="s">
        <v>229</v>
      </c>
      <c r="T6" s="445"/>
      <c r="U6" s="445"/>
      <c r="V6" s="445"/>
      <c r="W6" s="445"/>
      <c r="X6" s="445"/>
      <c r="Y6" s="446" t="s">
        <v>254</v>
      </c>
      <c r="Z6" s="446"/>
      <c r="AA6" s="446"/>
      <c r="AB6" s="446"/>
      <c r="AC6" s="446"/>
      <c r="AD6" s="447"/>
      <c r="AE6" s="290"/>
    </row>
    <row r="7" spans="2:82" s="287" customFormat="1" ht="16.05" customHeight="1" x14ac:dyDescent="0.2">
      <c r="B7" s="448" t="s">
        <v>203</v>
      </c>
      <c r="C7" s="449"/>
      <c r="D7" s="291" t="s">
        <v>0</v>
      </c>
      <c r="E7" s="292"/>
      <c r="F7" s="448" t="s">
        <v>230</v>
      </c>
      <c r="G7" s="449"/>
      <c r="H7" s="449"/>
      <c r="I7" s="449"/>
      <c r="J7" s="449"/>
      <c r="K7" s="449"/>
      <c r="L7" s="450" t="s">
        <v>215</v>
      </c>
      <c r="M7" s="450"/>
      <c r="N7" s="450"/>
      <c r="O7" s="450"/>
      <c r="P7" s="450"/>
      <c r="Q7" s="451"/>
      <c r="R7" s="290"/>
      <c r="S7" s="448" t="s">
        <v>231</v>
      </c>
      <c r="T7" s="449"/>
      <c r="U7" s="449"/>
      <c r="V7" s="449"/>
      <c r="W7" s="449"/>
      <c r="X7" s="449"/>
      <c r="Y7" s="450" t="s">
        <v>253</v>
      </c>
      <c r="Z7" s="450"/>
      <c r="AA7" s="450"/>
      <c r="AB7" s="450"/>
      <c r="AC7" s="450"/>
      <c r="AD7" s="451"/>
      <c r="AE7" s="290"/>
    </row>
    <row r="8" spans="2:82" s="287" customFormat="1" ht="16.05" customHeight="1" x14ac:dyDescent="0.2">
      <c r="B8" s="296" t="s">
        <v>207</v>
      </c>
      <c r="C8" s="296"/>
      <c r="D8" s="296"/>
      <c r="E8" s="297"/>
      <c r="F8" s="296" t="s">
        <v>208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8"/>
      <c r="S8" s="296" t="s">
        <v>209</v>
      </c>
      <c r="T8" s="296"/>
      <c r="U8" s="296"/>
      <c r="V8" s="296"/>
      <c r="W8" s="296"/>
      <c r="X8" s="296"/>
      <c r="Y8" s="296"/>
      <c r="Z8" s="296"/>
      <c r="AA8" s="296"/>
      <c r="AB8" s="296"/>
      <c r="AC8" s="298"/>
    </row>
    <row r="9" spans="2:82" s="287" customFormat="1" ht="16.05" customHeight="1" x14ac:dyDescent="0.2">
      <c r="B9" s="444" t="s">
        <v>232</v>
      </c>
      <c r="C9" s="445"/>
      <c r="D9" s="288" t="s">
        <v>0</v>
      </c>
      <c r="E9" s="289"/>
      <c r="F9" s="444" t="s">
        <v>233</v>
      </c>
      <c r="G9" s="445"/>
      <c r="H9" s="445"/>
      <c r="I9" s="445"/>
      <c r="J9" s="445"/>
      <c r="K9" s="445"/>
      <c r="L9" s="446" t="s">
        <v>215</v>
      </c>
      <c r="M9" s="446"/>
      <c r="N9" s="446"/>
      <c r="O9" s="446"/>
      <c r="P9" s="446"/>
      <c r="Q9" s="447"/>
      <c r="R9" s="290"/>
      <c r="S9" s="444" t="s">
        <v>234</v>
      </c>
      <c r="T9" s="445"/>
      <c r="U9" s="445"/>
      <c r="V9" s="445"/>
      <c r="W9" s="445"/>
      <c r="X9" s="445">
        <v>0</v>
      </c>
      <c r="Y9" s="446" t="s">
        <v>253</v>
      </c>
      <c r="Z9" s="446"/>
      <c r="AA9" s="446"/>
      <c r="AB9" s="446"/>
      <c r="AC9" s="446"/>
      <c r="AD9" s="447"/>
      <c r="AE9" s="290"/>
      <c r="AH9" s="296" t="s">
        <v>218</v>
      </c>
      <c r="AI9" s="296"/>
      <c r="AJ9" s="296"/>
      <c r="AK9" s="296"/>
      <c r="AL9" s="298"/>
      <c r="AM9" s="298"/>
      <c r="AN9" s="298"/>
      <c r="AP9" s="296"/>
    </row>
    <row r="10" spans="2:82" s="287" customFormat="1" ht="16.05" customHeight="1" x14ac:dyDescent="0.2">
      <c r="B10" s="448" t="s">
        <v>235</v>
      </c>
      <c r="C10" s="449"/>
      <c r="D10" s="291" t="s">
        <v>0</v>
      </c>
      <c r="E10" s="292"/>
      <c r="F10" s="448" t="s">
        <v>236</v>
      </c>
      <c r="G10" s="449"/>
      <c r="H10" s="449"/>
      <c r="I10" s="449"/>
      <c r="J10" s="449"/>
      <c r="K10" s="449"/>
      <c r="L10" s="450" t="s">
        <v>215</v>
      </c>
      <c r="M10" s="450"/>
      <c r="N10" s="450"/>
      <c r="O10" s="450"/>
      <c r="P10" s="450"/>
      <c r="Q10" s="451"/>
      <c r="R10" s="290"/>
      <c r="S10" s="448" t="s">
        <v>237</v>
      </c>
      <c r="T10" s="449"/>
      <c r="U10" s="449"/>
      <c r="V10" s="449"/>
      <c r="W10" s="449"/>
      <c r="X10" s="449" t="s">
        <v>229</v>
      </c>
      <c r="Y10" s="450" t="s">
        <v>253</v>
      </c>
      <c r="Z10" s="450"/>
      <c r="AA10" s="450"/>
      <c r="AB10" s="450"/>
      <c r="AC10" s="450"/>
      <c r="AD10" s="451"/>
      <c r="AE10" s="290"/>
      <c r="AH10" s="444" t="s">
        <v>238</v>
      </c>
      <c r="AI10" s="445"/>
      <c r="AJ10" s="445"/>
      <c r="AK10" s="445"/>
      <c r="AL10" s="445"/>
      <c r="AM10" s="445"/>
      <c r="AN10" s="446" t="s">
        <v>256</v>
      </c>
      <c r="AO10" s="446"/>
      <c r="AP10" s="447"/>
    </row>
    <row r="11" spans="2:82" s="77" customFormat="1" ht="16.05" customHeight="1" x14ac:dyDescent="0.2">
      <c r="C11" s="293"/>
      <c r="D11" s="294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76"/>
      <c r="AD11" s="276"/>
      <c r="AE11" s="276"/>
      <c r="AF11" s="276"/>
      <c r="AH11" s="448" t="s">
        <v>239</v>
      </c>
      <c r="AI11" s="449"/>
      <c r="AJ11" s="449"/>
      <c r="AK11" s="449"/>
      <c r="AL11" s="449"/>
      <c r="AM11" s="449"/>
      <c r="AN11" s="450" t="s">
        <v>255</v>
      </c>
      <c r="AO11" s="450"/>
      <c r="AP11" s="451"/>
      <c r="AR11" s="77" t="s">
        <v>260</v>
      </c>
    </row>
    <row r="12" spans="2:82" s="287" customFormat="1" ht="16.05" customHeight="1" x14ac:dyDescent="0.2">
      <c r="B12" s="296" t="s">
        <v>210</v>
      </c>
      <c r="C12" s="296"/>
      <c r="D12" s="296"/>
      <c r="E12" s="297"/>
      <c r="F12" s="296" t="s">
        <v>216</v>
      </c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8"/>
      <c r="S12" s="296" t="s">
        <v>211</v>
      </c>
      <c r="T12" s="296"/>
      <c r="U12" s="296"/>
      <c r="V12" s="296"/>
      <c r="W12" s="296"/>
      <c r="X12" s="296"/>
      <c r="Y12" s="296"/>
      <c r="Z12" s="296"/>
      <c r="AA12" s="296"/>
      <c r="AB12" s="296"/>
      <c r="AC12" s="298"/>
      <c r="AH12" s="296" t="s">
        <v>219</v>
      </c>
      <c r="AI12" s="296"/>
      <c r="AJ12" s="296"/>
      <c r="AK12" s="296"/>
      <c r="AL12" s="298"/>
      <c r="AM12" s="298"/>
      <c r="AN12" s="298"/>
      <c r="AP12" s="296"/>
    </row>
    <row r="13" spans="2:82" s="287" customFormat="1" ht="16.05" customHeight="1" x14ac:dyDescent="0.2">
      <c r="B13" s="444" t="s">
        <v>240</v>
      </c>
      <c r="C13" s="445"/>
      <c r="D13" s="288" t="s">
        <v>241</v>
      </c>
      <c r="E13" s="289"/>
      <c r="F13" s="444" t="s">
        <v>242</v>
      </c>
      <c r="G13" s="445"/>
      <c r="H13" s="445"/>
      <c r="I13" s="445"/>
      <c r="J13" s="445"/>
      <c r="K13" s="445"/>
      <c r="L13" s="454" t="s">
        <v>258</v>
      </c>
      <c r="M13" s="454"/>
      <c r="N13" s="454"/>
      <c r="O13" s="454"/>
      <c r="P13" s="454"/>
      <c r="Q13" s="455"/>
      <c r="R13" s="290"/>
      <c r="S13" s="444" t="s">
        <v>243</v>
      </c>
      <c r="T13" s="445"/>
      <c r="U13" s="445"/>
      <c r="V13" s="445"/>
      <c r="W13" s="445"/>
      <c r="X13" s="445">
        <v>18</v>
      </c>
      <c r="Y13" s="446" t="s">
        <v>215</v>
      </c>
      <c r="Z13" s="446"/>
      <c r="AA13" s="446"/>
      <c r="AB13" s="446"/>
      <c r="AC13" s="446"/>
      <c r="AD13" s="447"/>
      <c r="AE13" s="290"/>
      <c r="AH13" s="444" t="s">
        <v>244</v>
      </c>
      <c r="AI13" s="445"/>
      <c r="AJ13" s="445"/>
      <c r="AK13" s="445"/>
      <c r="AL13" s="445"/>
      <c r="AM13" s="445"/>
      <c r="AN13" s="446" t="s">
        <v>255</v>
      </c>
      <c r="AO13" s="446"/>
      <c r="AP13" s="447"/>
    </row>
    <row r="14" spans="2:82" s="287" customFormat="1" ht="16.05" customHeight="1" x14ac:dyDescent="0.2">
      <c r="B14" s="448" t="s">
        <v>245</v>
      </c>
      <c r="C14" s="449"/>
      <c r="D14" s="291" t="s">
        <v>241</v>
      </c>
      <c r="E14" s="292"/>
      <c r="F14" s="448" t="s">
        <v>246</v>
      </c>
      <c r="G14" s="449"/>
      <c r="H14" s="449"/>
      <c r="I14" s="449"/>
      <c r="J14" s="449"/>
      <c r="K14" s="449"/>
      <c r="L14" s="452" t="s">
        <v>257</v>
      </c>
      <c r="M14" s="452"/>
      <c r="N14" s="452"/>
      <c r="O14" s="452"/>
      <c r="P14" s="452"/>
      <c r="Q14" s="453"/>
      <c r="R14" s="290"/>
      <c r="S14" s="448" t="s">
        <v>247</v>
      </c>
      <c r="T14" s="449"/>
      <c r="U14" s="449"/>
      <c r="V14" s="449"/>
      <c r="W14" s="449"/>
      <c r="X14" s="449">
        <v>0</v>
      </c>
      <c r="Y14" s="450" t="s">
        <v>215</v>
      </c>
      <c r="Z14" s="450"/>
      <c r="AA14" s="450"/>
      <c r="AB14" s="450"/>
      <c r="AC14" s="450"/>
      <c r="AD14" s="451"/>
      <c r="AE14" s="290"/>
      <c r="AH14" s="448" t="s">
        <v>248</v>
      </c>
      <c r="AI14" s="449"/>
      <c r="AJ14" s="449"/>
      <c r="AK14" s="449"/>
      <c r="AL14" s="449"/>
      <c r="AM14" s="449"/>
      <c r="AN14" s="450" t="s">
        <v>255</v>
      </c>
      <c r="AO14" s="450"/>
      <c r="AP14" s="451"/>
    </row>
    <row r="15" spans="2:82" s="287" customFormat="1" ht="16.05" customHeight="1" x14ac:dyDescent="0.2">
      <c r="B15" s="296" t="s">
        <v>212</v>
      </c>
      <c r="C15" s="296"/>
      <c r="D15" s="296"/>
      <c r="E15" s="297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8"/>
      <c r="S15" s="296" t="s">
        <v>213</v>
      </c>
      <c r="T15" s="296"/>
      <c r="U15" s="296"/>
      <c r="V15" s="296"/>
      <c r="W15" s="296"/>
      <c r="X15" s="296"/>
      <c r="Y15" s="296"/>
      <c r="Z15" s="296"/>
      <c r="AA15" s="296"/>
      <c r="AB15" s="296"/>
      <c r="AC15" s="298"/>
    </row>
    <row r="16" spans="2:82" s="287" customFormat="1" ht="16.05" customHeight="1" x14ac:dyDescent="0.2">
      <c r="B16" s="444" t="s">
        <v>249</v>
      </c>
      <c r="C16" s="445"/>
      <c r="D16" s="288" t="s">
        <v>0</v>
      </c>
      <c r="E16" s="289"/>
      <c r="F16" s="444" t="s">
        <v>202</v>
      </c>
      <c r="G16" s="445"/>
      <c r="H16" s="445"/>
      <c r="I16" s="445"/>
      <c r="J16" s="445"/>
      <c r="K16" s="445"/>
      <c r="L16" s="446" t="s">
        <v>202</v>
      </c>
      <c r="M16" s="446"/>
      <c r="N16" s="446"/>
      <c r="O16" s="446"/>
      <c r="P16" s="446"/>
      <c r="Q16" s="447"/>
      <c r="R16" s="290"/>
      <c r="S16" s="444" t="s">
        <v>250</v>
      </c>
      <c r="T16" s="445"/>
      <c r="U16" s="445"/>
      <c r="V16" s="445"/>
      <c r="W16" s="445"/>
      <c r="X16" s="445">
        <v>0</v>
      </c>
      <c r="Y16" s="446" t="s">
        <v>253</v>
      </c>
      <c r="Z16" s="446"/>
      <c r="AA16" s="446"/>
      <c r="AB16" s="446"/>
      <c r="AC16" s="446"/>
      <c r="AD16" s="447"/>
      <c r="AE16" s="290"/>
    </row>
    <row r="17" spans="1:93" s="287" customFormat="1" ht="16.05" customHeight="1" x14ac:dyDescent="0.2">
      <c r="B17" s="448" t="s">
        <v>251</v>
      </c>
      <c r="C17" s="449"/>
      <c r="D17" s="291" t="s">
        <v>191</v>
      </c>
      <c r="E17" s="292"/>
      <c r="F17" s="448" t="s">
        <v>217</v>
      </c>
      <c r="G17" s="449"/>
      <c r="H17" s="449"/>
      <c r="I17" s="449"/>
      <c r="J17" s="449"/>
      <c r="K17" s="449"/>
      <c r="L17" s="450" t="s">
        <v>217</v>
      </c>
      <c r="M17" s="450"/>
      <c r="N17" s="450"/>
      <c r="O17" s="450"/>
      <c r="P17" s="450"/>
      <c r="Q17" s="451"/>
      <c r="R17" s="290"/>
      <c r="S17" s="448" t="s">
        <v>252</v>
      </c>
      <c r="T17" s="449"/>
      <c r="U17" s="449"/>
      <c r="V17" s="449"/>
      <c r="W17" s="449"/>
      <c r="X17" s="449">
        <v>0</v>
      </c>
      <c r="Y17" s="450" t="s">
        <v>253</v>
      </c>
      <c r="Z17" s="450"/>
      <c r="AA17" s="450"/>
      <c r="AB17" s="450"/>
      <c r="AC17" s="450"/>
      <c r="AD17" s="451"/>
      <c r="AE17" s="290"/>
    </row>
    <row r="19" spans="1:93" ht="12" customHeight="1" thickBot="1" x14ac:dyDescent="0.25"/>
    <row r="20" spans="1:93" s="106" customFormat="1" ht="13.95" customHeight="1" x14ac:dyDescent="0.2">
      <c r="A20" s="152"/>
      <c r="B20" s="152"/>
      <c r="C20" s="153"/>
      <c r="D20" s="154"/>
      <c r="E20" s="154"/>
      <c r="F20" s="154"/>
      <c r="G20" s="154"/>
      <c r="H20" s="154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6"/>
      <c r="T20" s="152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K20" s="105"/>
      <c r="CL20" s="105"/>
      <c r="CM20" s="105"/>
      <c r="CN20" s="105"/>
      <c r="CO20" s="105"/>
    </row>
    <row r="21" spans="1:93" s="106" customFormat="1" ht="30" x14ac:dyDescent="0.2">
      <c r="C21" s="396" t="s">
        <v>182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119"/>
      <c r="R21" s="119"/>
      <c r="S21" s="119"/>
      <c r="T21" s="119"/>
      <c r="U21" s="126" t="s">
        <v>170</v>
      </c>
      <c r="V21" s="119"/>
      <c r="W21" s="119"/>
      <c r="X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08"/>
      <c r="BO21" s="108"/>
      <c r="CK21" s="105"/>
      <c r="CL21" s="105"/>
      <c r="CM21" s="105"/>
      <c r="CN21" s="105"/>
      <c r="CO21" s="105"/>
    </row>
    <row r="22" spans="1:93" s="106" customFormat="1" ht="5.0999999999999996" customHeight="1" thickBot="1" x14ac:dyDescent="0.25">
      <c r="B22" s="105"/>
      <c r="C22" s="121"/>
      <c r="D22" s="125"/>
      <c r="E22" s="125"/>
      <c r="F22" s="125"/>
      <c r="G22" s="125"/>
      <c r="H22" s="125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3"/>
      <c r="T22" s="123"/>
      <c r="U22" s="123"/>
      <c r="V22" s="123"/>
      <c r="W22" s="123"/>
      <c r="X22" s="122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N22" s="108"/>
      <c r="BO22" s="108"/>
      <c r="CK22" s="105"/>
      <c r="CL22" s="105"/>
      <c r="CM22" s="105"/>
      <c r="CN22" s="105"/>
      <c r="CO22" s="105"/>
    </row>
    <row r="23" spans="1:93" s="106" customFormat="1" ht="12" customHeight="1" x14ac:dyDescent="0.15">
      <c r="A23" s="120"/>
      <c r="B23" s="120"/>
      <c r="C23" s="397" t="s">
        <v>85</v>
      </c>
      <c r="D23" s="398"/>
      <c r="E23" s="429" t="str">
        <f>C25</f>
        <v>内田大登</v>
      </c>
      <c r="F23" s="374"/>
      <c r="G23" s="374"/>
      <c r="H23" s="375"/>
      <c r="I23" s="373" t="str">
        <f>C28</f>
        <v>大西政義</v>
      </c>
      <c r="J23" s="374"/>
      <c r="K23" s="374"/>
      <c r="L23" s="375"/>
      <c r="M23" s="373" t="str">
        <f>C31</f>
        <v>眞鍋浩二</v>
      </c>
      <c r="N23" s="374"/>
      <c r="O23" s="374"/>
      <c r="P23" s="375"/>
      <c r="Q23" s="373" t="str">
        <f>C34</f>
        <v>石川竜郎</v>
      </c>
      <c r="R23" s="374"/>
      <c r="S23" s="374"/>
      <c r="T23" s="434"/>
      <c r="U23" s="347" t="s">
        <v>1</v>
      </c>
      <c r="V23" s="348"/>
      <c r="W23" s="348"/>
      <c r="X23" s="349"/>
      <c r="Y23" s="1"/>
      <c r="Z23" s="350" t="s">
        <v>3</v>
      </c>
      <c r="AA23" s="351"/>
      <c r="AB23" s="350" t="s">
        <v>4</v>
      </c>
      <c r="AC23" s="352"/>
      <c r="AD23" s="351"/>
      <c r="AE23" s="353" t="s">
        <v>5</v>
      </c>
      <c r="AF23" s="354"/>
      <c r="AG23" s="355"/>
      <c r="AH23" s="77"/>
      <c r="AI23" s="77"/>
      <c r="AJ23" s="120"/>
      <c r="AK23" s="120"/>
      <c r="AL23" s="120"/>
      <c r="AM23" s="120"/>
      <c r="AN23" s="120"/>
      <c r="AO23" s="120"/>
      <c r="AP23" s="397" t="s">
        <v>84</v>
      </c>
      <c r="AQ23" s="398"/>
      <c r="AR23" s="429" t="str">
        <f>AP25</f>
        <v>近藤康太</v>
      </c>
      <c r="AS23" s="374"/>
      <c r="AT23" s="374"/>
      <c r="AU23" s="375"/>
      <c r="AV23" s="373" t="str">
        <f>AP28</f>
        <v>桧垣潤</v>
      </c>
      <c r="AW23" s="374"/>
      <c r="AX23" s="374"/>
      <c r="AY23" s="375"/>
      <c r="AZ23" s="373" t="str">
        <f>AP31</f>
        <v>寺尾孝介</v>
      </c>
      <c r="BA23" s="374"/>
      <c r="BB23" s="374"/>
      <c r="BC23" s="375"/>
      <c r="BD23" s="373" t="str">
        <f>AP34</f>
        <v>森勇気</v>
      </c>
      <c r="BE23" s="374"/>
      <c r="BF23" s="374"/>
      <c r="BG23" s="434"/>
      <c r="BH23" s="347" t="s">
        <v>1</v>
      </c>
      <c r="BI23" s="348"/>
      <c r="BJ23" s="348"/>
      <c r="BK23" s="349"/>
      <c r="BL23" s="1"/>
      <c r="BM23" s="350" t="s">
        <v>3</v>
      </c>
      <c r="BN23" s="351"/>
      <c r="BO23" s="350" t="s">
        <v>4</v>
      </c>
      <c r="BP23" s="352"/>
      <c r="BQ23" s="351"/>
      <c r="BR23" s="353" t="s">
        <v>5</v>
      </c>
      <c r="BS23" s="354"/>
      <c r="BT23" s="355"/>
      <c r="BU23" s="77"/>
      <c r="BV23" s="77"/>
      <c r="CK23" s="105"/>
      <c r="CL23" s="105"/>
      <c r="CM23" s="105"/>
      <c r="CN23" s="105"/>
      <c r="CO23" s="105"/>
    </row>
    <row r="24" spans="1:93" s="106" customFormat="1" ht="12" customHeight="1" thickBot="1" x14ac:dyDescent="0.2">
      <c r="A24" s="120"/>
      <c r="B24" s="120"/>
      <c r="C24" s="399"/>
      <c r="D24" s="400"/>
      <c r="E24" s="430" t="str">
        <f>C26</f>
        <v>伊藤洸弥</v>
      </c>
      <c r="F24" s="361"/>
      <c r="G24" s="361"/>
      <c r="H24" s="362"/>
      <c r="I24" s="360" t="str">
        <f>C29</f>
        <v>山川慶翔</v>
      </c>
      <c r="J24" s="361"/>
      <c r="K24" s="361"/>
      <c r="L24" s="362"/>
      <c r="M24" s="360" t="str">
        <f>C32</f>
        <v>曽我部恭平</v>
      </c>
      <c r="N24" s="361"/>
      <c r="O24" s="361"/>
      <c r="P24" s="362"/>
      <c r="Q24" s="360" t="str">
        <f>C35</f>
        <v>加地龍太</v>
      </c>
      <c r="R24" s="361"/>
      <c r="S24" s="361"/>
      <c r="T24" s="411"/>
      <c r="U24" s="356" t="s">
        <v>2</v>
      </c>
      <c r="V24" s="357"/>
      <c r="W24" s="357"/>
      <c r="X24" s="358"/>
      <c r="Y24" s="1"/>
      <c r="Z24" s="176" t="s">
        <v>6</v>
      </c>
      <c r="AA24" s="177" t="s">
        <v>7</v>
      </c>
      <c r="AB24" s="176" t="s">
        <v>22</v>
      </c>
      <c r="AC24" s="177" t="s">
        <v>8</v>
      </c>
      <c r="AD24" s="178" t="s">
        <v>9</v>
      </c>
      <c r="AE24" s="177" t="s">
        <v>22</v>
      </c>
      <c r="AF24" s="177" t="s">
        <v>8</v>
      </c>
      <c r="AG24" s="178" t="s">
        <v>9</v>
      </c>
      <c r="AH24" s="77"/>
      <c r="AI24" s="77"/>
      <c r="AJ24" s="120"/>
      <c r="AK24" s="120"/>
      <c r="AL24" s="120"/>
      <c r="AM24" s="120"/>
      <c r="AN24" s="120"/>
      <c r="AO24" s="120"/>
      <c r="AP24" s="399"/>
      <c r="AQ24" s="400"/>
      <c r="AR24" s="430" t="str">
        <f>AP26</f>
        <v>矢野司</v>
      </c>
      <c r="AS24" s="361"/>
      <c r="AT24" s="361"/>
      <c r="AU24" s="362"/>
      <c r="AV24" s="360" t="str">
        <f>AP29</f>
        <v>桧垣楓花</v>
      </c>
      <c r="AW24" s="361"/>
      <c r="AX24" s="361"/>
      <c r="AY24" s="362"/>
      <c r="AZ24" s="360" t="str">
        <f>AP32</f>
        <v>伊丹慎一郎</v>
      </c>
      <c r="BA24" s="361"/>
      <c r="BB24" s="361"/>
      <c r="BC24" s="362"/>
      <c r="BD24" s="360" t="str">
        <f>AP35</f>
        <v>日下大雅</v>
      </c>
      <c r="BE24" s="361"/>
      <c r="BF24" s="361"/>
      <c r="BG24" s="411"/>
      <c r="BH24" s="356" t="s">
        <v>2</v>
      </c>
      <c r="BI24" s="357"/>
      <c r="BJ24" s="357"/>
      <c r="BK24" s="358"/>
      <c r="BL24" s="1"/>
      <c r="BM24" s="176" t="s">
        <v>6</v>
      </c>
      <c r="BN24" s="177" t="s">
        <v>7</v>
      </c>
      <c r="BO24" s="176" t="s">
        <v>22</v>
      </c>
      <c r="BP24" s="177" t="s">
        <v>8</v>
      </c>
      <c r="BQ24" s="178" t="s">
        <v>9</v>
      </c>
      <c r="BR24" s="177" t="s">
        <v>22</v>
      </c>
      <c r="BS24" s="177" t="s">
        <v>8</v>
      </c>
      <c r="BT24" s="178" t="s">
        <v>9</v>
      </c>
      <c r="BU24" s="77"/>
      <c r="BV24" s="77"/>
      <c r="CK24" s="105"/>
      <c r="CL24" s="105"/>
      <c r="CM24" s="105"/>
      <c r="CN24" s="105"/>
      <c r="CO24" s="105"/>
    </row>
    <row r="25" spans="1:93" s="106" customFormat="1" ht="13.95" customHeight="1" x14ac:dyDescent="0.15">
      <c r="A25" s="109"/>
      <c r="B25" s="109"/>
      <c r="C25" s="87" t="s">
        <v>89</v>
      </c>
      <c r="D25" s="81" t="s">
        <v>0</v>
      </c>
      <c r="E25" s="424"/>
      <c r="F25" s="425"/>
      <c r="G25" s="425"/>
      <c r="H25" s="426"/>
      <c r="I25" s="5">
        <v>21</v>
      </c>
      <c r="J25" s="21" t="str">
        <f>IF(I25="","","-")</f>
        <v>-</v>
      </c>
      <c r="K25" s="27">
        <v>14</v>
      </c>
      <c r="L25" s="329" t="str">
        <f>IF(I25&lt;&gt;"",IF(I25&gt;K25,IF(I26&gt;K26,"○",IF(I27&gt;K27,"○","×")),IF(I26&gt;K26,IF(I27&gt;K27,"○","×"),"×")),"")</f>
        <v>○</v>
      </c>
      <c r="M25" s="5">
        <v>21</v>
      </c>
      <c r="N25" s="39" t="str">
        <f t="shared" ref="N25:N30" si="0">IF(M25="","","-")</f>
        <v>-</v>
      </c>
      <c r="O25" s="38">
        <v>11</v>
      </c>
      <c r="P25" s="329" t="str">
        <f>IF(M25&lt;&gt;"",IF(M25&gt;O25,IF(M26&gt;O26,"○",IF(M27&gt;O27,"○","×")),IF(M26&gt;O26,IF(M27&gt;O27,"○","×"),"×")),"")</f>
        <v>○</v>
      </c>
      <c r="Q25" s="52">
        <v>21</v>
      </c>
      <c r="R25" s="39" t="str">
        <f t="shared" ref="R25:R33" si="1">IF(Q25="","","-")</f>
        <v>-</v>
      </c>
      <c r="S25" s="27">
        <v>15</v>
      </c>
      <c r="T25" s="359" t="str">
        <f>IF(Q25&lt;&gt;"",IF(Q25&gt;S25,IF(Q26&gt;S26,"○",IF(Q27&gt;S27,"○","×")),IF(Q26&gt;S26,IF(Q27&gt;S27,"○","×"),"×")),"")</f>
        <v>○</v>
      </c>
      <c r="U25" s="309">
        <f>RANK(AH26,AH26:AH35)</f>
        <v>1</v>
      </c>
      <c r="V25" s="310"/>
      <c r="W25" s="310"/>
      <c r="X25" s="311"/>
      <c r="Y25" s="1"/>
      <c r="Z25" s="49"/>
      <c r="AA25" s="45"/>
      <c r="AB25" s="174"/>
      <c r="AC25" s="175"/>
      <c r="AD25" s="50"/>
      <c r="AE25" s="45"/>
      <c r="AF25" s="45"/>
      <c r="AG25" s="44"/>
      <c r="AH25" s="77"/>
      <c r="AI25" s="77"/>
      <c r="AJ25" s="109"/>
      <c r="AK25" s="109"/>
      <c r="AL25" s="109"/>
      <c r="AM25" s="109"/>
      <c r="AN25" s="109"/>
      <c r="AO25" s="109"/>
      <c r="AP25" s="87" t="s">
        <v>184</v>
      </c>
      <c r="AQ25" s="81" t="s">
        <v>0</v>
      </c>
      <c r="AR25" s="424"/>
      <c r="AS25" s="425"/>
      <c r="AT25" s="425"/>
      <c r="AU25" s="426"/>
      <c r="AV25" s="5">
        <v>21</v>
      </c>
      <c r="AW25" s="21" t="str">
        <f>IF(AV25="","","-")</f>
        <v>-</v>
      </c>
      <c r="AX25" s="27">
        <v>8</v>
      </c>
      <c r="AY25" s="329" t="str">
        <f>IF(AV25&lt;&gt;"",IF(AV25&gt;AX25,IF(AV26&gt;AX26,"○",IF(AV27&gt;AX27,"○","×")),IF(AV26&gt;AX26,IF(AV27&gt;AX27,"○","×"),"×")),"")</f>
        <v>○</v>
      </c>
      <c r="AZ25" s="5">
        <v>14</v>
      </c>
      <c r="BA25" s="39" t="str">
        <f t="shared" ref="BA25:BA30" si="2">IF(AZ25="","","-")</f>
        <v>-</v>
      </c>
      <c r="BB25" s="38">
        <v>21</v>
      </c>
      <c r="BC25" s="329" t="str">
        <f>IF(AZ25&lt;&gt;"",IF(AZ25&gt;BB25,IF(AZ26&gt;BB26,"○",IF(AZ27&gt;BB27,"○","×")),IF(AZ26&gt;BB26,IF(AZ27&gt;BB27,"○","×"),"×")),"")</f>
        <v>×</v>
      </c>
      <c r="BD25" s="52">
        <v>13</v>
      </c>
      <c r="BE25" s="39" t="str">
        <f t="shared" ref="BE25:BE33" si="3">IF(BD25="","","-")</f>
        <v>-</v>
      </c>
      <c r="BF25" s="27">
        <v>21</v>
      </c>
      <c r="BG25" s="359" t="str">
        <f>IF(BD25&lt;&gt;"",IF(BD25&gt;BF25,IF(BD26&gt;BF26,"○",IF(BD27&gt;BF27,"○","×")),IF(BD26&gt;BF26,IF(BD27&gt;BF27,"○","×"),"×")),"")</f>
        <v>×</v>
      </c>
      <c r="BH25" s="309">
        <f>RANK(BU26,BU26:BU35)</f>
        <v>3</v>
      </c>
      <c r="BI25" s="310"/>
      <c r="BJ25" s="310"/>
      <c r="BK25" s="311"/>
      <c r="BL25" s="1"/>
      <c r="BM25" s="49"/>
      <c r="BN25" s="45"/>
      <c r="BO25" s="174"/>
      <c r="BP25" s="175"/>
      <c r="BQ25" s="50"/>
      <c r="BR25" s="45"/>
      <c r="BS25" s="45"/>
      <c r="BT25" s="44"/>
      <c r="BU25" s="77"/>
      <c r="BV25" s="77"/>
      <c r="CK25" s="105"/>
      <c r="CL25" s="105"/>
      <c r="CM25" s="105"/>
      <c r="CN25" s="105"/>
      <c r="CO25" s="105"/>
    </row>
    <row r="26" spans="1:93" s="106" customFormat="1" ht="13.95" customHeight="1" x14ac:dyDescent="0.15">
      <c r="A26" s="109"/>
      <c r="B26" s="109"/>
      <c r="C26" s="87" t="s">
        <v>51</v>
      </c>
      <c r="D26" s="160" t="s">
        <v>29</v>
      </c>
      <c r="E26" s="427"/>
      <c r="F26" s="334"/>
      <c r="G26" s="334"/>
      <c r="H26" s="335"/>
      <c r="I26" s="5">
        <v>21</v>
      </c>
      <c r="J26" s="21" t="str">
        <f>IF(I26="","","-")</f>
        <v>-</v>
      </c>
      <c r="K26" s="37">
        <v>17</v>
      </c>
      <c r="L26" s="317"/>
      <c r="M26" s="5">
        <v>21</v>
      </c>
      <c r="N26" s="21" t="str">
        <f t="shared" si="0"/>
        <v>-</v>
      </c>
      <c r="O26" s="27">
        <v>16</v>
      </c>
      <c r="P26" s="317"/>
      <c r="Q26" s="5">
        <v>21</v>
      </c>
      <c r="R26" s="21" t="str">
        <f t="shared" si="1"/>
        <v>-</v>
      </c>
      <c r="S26" s="27">
        <v>12</v>
      </c>
      <c r="T26" s="320"/>
      <c r="U26" s="312"/>
      <c r="V26" s="313"/>
      <c r="W26" s="313"/>
      <c r="X26" s="314"/>
      <c r="Y26" s="1"/>
      <c r="Z26" s="49">
        <f>COUNTIF(E25:T27,"○")</f>
        <v>3</v>
      </c>
      <c r="AA26" s="45">
        <f>COUNTIF(E25:T27,"×")</f>
        <v>0</v>
      </c>
      <c r="AB26" s="48">
        <f>(IF((E25&gt;G25),1,0))+(IF((E26&gt;G26),1,0))+(IF((E27&gt;G27),1,0))+(IF((I25&gt;K25),1,0))+(IF((I26&gt;K26),1,0))+(IF((I27&gt;K27),1,0))+(IF((M25&gt;O25),1,0))+(IF((M26&gt;O26),1,0))+(IF((M27&gt;O27),1,0))+(IF((Q25&gt;S25),1,0))+(IF((Q26&gt;S26),1,0))+(IF((Q27&gt;S27),1,0))</f>
        <v>6</v>
      </c>
      <c r="AC26" s="47">
        <f>(IF((E25&lt;G25),1,0))+(IF((E26&lt;G26),1,0))+(IF((E27&lt;G27),1,0))+(IF((I25&lt;K25),1,0))+(IF((I26&lt;K26),1,0))+(IF((I27&lt;K27),1,0))+(IF((M25&lt;O25),1,0))+(IF((M26&lt;O26),1,0))+(IF((M27&lt;O27),1,0))+(IF((Q25&lt;S25),1,0))+(IF((Q26&lt;S26),1,0))+(IF((Q27&lt;S27),1,0))</f>
        <v>0</v>
      </c>
      <c r="AD26" s="46">
        <f>AB26-AC26</f>
        <v>6</v>
      </c>
      <c r="AE26" s="45">
        <f>SUM(E25:E27,I25:I27,M25:M27,Q25:Q27)</f>
        <v>126</v>
      </c>
      <c r="AF26" s="45">
        <f>SUM(G25:G27,K25:K27,O25:O27,S25:S27)</f>
        <v>85</v>
      </c>
      <c r="AG26" s="44">
        <f>AE26-AF26</f>
        <v>41</v>
      </c>
      <c r="AH26" s="315">
        <f>(Z26-AA26)*1000+(AD26)*100+AG26</f>
        <v>3641</v>
      </c>
      <c r="AI26" s="316"/>
      <c r="AJ26" s="109"/>
      <c r="AK26" s="109"/>
      <c r="AL26" s="109"/>
      <c r="AM26" s="109"/>
      <c r="AN26" s="109"/>
      <c r="AO26" s="109"/>
      <c r="AP26" s="87" t="s">
        <v>185</v>
      </c>
      <c r="AQ26" s="159" t="s">
        <v>0</v>
      </c>
      <c r="AR26" s="427"/>
      <c r="AS26" s="334"/>
      <c r="AT26" s="334"/>
      <c r="AU26" s="335"/>
      <c r="AV26" s="5">
        <v>12</v>
      </c>
      <c r="AW26" s="21" t="str">
        <f>IF(AV26="","","-")</f>
        <v>-</v>
      </c>
      <c r="AX26" s="37">
        <v>21</v>
      </c>
      <c r="AY26" s="317"/>
      <c r="AZ26" s="5">
        <v>22</v>
      </c>
      <c r="BA26" s="21" t="str">
        <f t="shared" si="2"/>
        <v>-</v>
      </c>
      <c r="BB26" s="27">
        <v>20</v>
      </c>
      <c r="BC26" s="317"/>
      <c r="BD26" s="5">
        <v>10</v>
      </c>
      <c r="BE26" s="21" t="str">
        <f t="shared" si="3"/>
        <v>-</v>
      </c>
      <c r="BF26" s="27">
        <v>21</v>
      </c>
      <c r="BG26" s="320"/>
      <c r="BH26" s="312"/>
      <c r="BI26" s="313"/>
      <c r="BJ26" s="313"/>
      <c r="BK26" s="314"/>
      <c r="BL26" s="1"/>
      <c r="BM26" s="49">
        <f>COUNTIF(AR25:BG27,"○")</f>
        <v>1</v>
      </c>
      <c r="BN26" s="45">
        <f>COUNTIF(AR25:BG27,"×")</f>
        <v>2</v>
      </c>
      <c r="BO26" s="48">
        <f>(IF((AR25&gt;AT25),1,0))+(IF((AR26&gt;AT26),1,0))+(IF((AR27&gt;AT27),1,0))+(IF((AV25&gt;AX25),1,0))+(IF((AV26&gt;AX26),1,0))+(IF((AV27&gt;AX27),1,0))+(IF((AZ25&gt;BB25),1,0))+(IF((AZ26&gt;BB26),1,0))+(IF((AZ27&gt;BB27),1,0))+(IF((BD25&gt;BF25),1,0))+(IF((BD26&gt;BF26),1,0))+(IF((BD27&gt;BF27),1,0))</f>
        <v>3</v>
      </c>
      <c r="BP26" s="47">
        <f>(IF((AR25&lt;AT25),1,0))+(IF((AR26&lt;AT26),1,0))+(IF((AR27&lt;AT27),1,0))+(IF((AV25&lt;AX25),1,0))+(IF((AV26&lt;AX26),1,0))+(IF((AV27&lt;AX27),1,0))+(IF((AZ25&lt;BB25),1,0))+(IF((AZ26&lt;BB26),1,0))+(IF((AZ27&lt;BB27),1,0))+(IF((BD25&lt;BF25),1,0))+(IF((BD26&lt;BF26),1,0))+(IF((BD27&lt;BF27),1,0))</f>
        <v>5</v>
      </c>
      <c r="BQ26" s="46">
        <f>BO26-BP26</f>
        <v>-2</v>
      </c>
      <c r="BR26" s="45">
        <f>SUM(AR25:AR27,AV25:AV27,AZ25:AZ27,BD25:BD27)</f>
        <v>130</v>
      </c>
      <c r="BS26" s="45">
        <f>SUM(AT25:AT27,AX25:AX27,BB25:BB27,BF25:BF27)</f>
        <v>147</v>
      </c>
      <c r="BT26" s="44">
        <f>BR26-BS26</f>
        <v>-17</v>
      </c>
      <c r="BU26" s="315">
        <f>(BM26-BN26)*1000+(BQ26)*100+BT26</f>
        <v>-1217</v>
      </c>
      <c r="BV26" s="316"/>
      <c r="CK26" s="105"/>
      <c r="CL26" s="105"/>
      <c r="CM26" s="105"/>
      <c r="CN26" s="105"/>
      <c r="CO26" s="105"/>
    </row>
    <row r="27" spans="1:93" s="106" customFormat="1" ht="13.95" customHeight="1" thickBot="1" x14ac:dyDescent="0.2">
      <c r="A27" s="108"/>
      <c r="B27" s="108"/>
      <c r="C27" s="84"/>
      <c r="D27" s="161"/>
      <c r="E27" s="428"/>
      <c r="F27" s="364"/>
      <c r="G27" s="364"/>
      <c r="H27" s="365"/>
      <c r="I27" s="6"/>
      <c r="J27" s="21" t="str">
        <f>IF(I27="","","-")</f>
        <v/>
      </c>
      <c r="K27" s="33"/>
      <c r="L27" s="318"/>
      <c r="M27" s="6"/>
      <c r="N27" s="34" t="str">
        <f t="shared" si="0"/>
        <v/>
      </c>
      <c r="O27" s="33"/>
      <c r="P27" s="317"/>
      <c r="Q27" s="6"/>
      <c r="R27" s="34" t="str">
        <f t="shared" si="1"/>
        <v/>
      </c>
      <c r="S27" s="33"/>
      <c r="T27" s="320"/>
      <c r="U27" s="70">
        <f>Z26</f>
        <v>3</v>
      </c>
      <c r="V27" s="53" t="s">
        <v>10</v>
      </c>
      <c r="W27" s="53">
        <f>AA26</f>
        <v>0</v>
      </c>
      <c r="X27" s="71" t="s">
        <v>7</v>
      </c>
      <c r="Y27" s="1"/>
      <c r="Z27" s="49"/>
      <c r="AA27" s="45"/>
      <c r="AB27" s="49"/>
      <c r="AC27" s="45"/>
      <c r="AD27" s="44"/>
      <c r="AE27" s="45"/>
      <c r="AF27" s="45"/>
      <c r="AG27" s="44"/>
      <c r="AH27" s="184"/>
      <c r="AI27" s="105"/>
      <c r="AJ27" s="108"/>
      <c r="AK27" s="108"/>
      <c r="AL27" s="108"/>
      <c r="AM27" s="108"/>
      <c r="AN27" s="108"/>
      <c r="AO27" s="108"/>
      <c r="AP27" s="84"/>
      <c r="AQ27" s="161"/>
      <c r="AR27" s="428"/>
      <c r="AS27" s="364"/>
      <c r="AT27" s="364"/>
      <c r="AU27" s="365"/>
      <c r="AV27" s="6">
        <v>21</v>
      </c>
      <c r="AW27" s="21" t="str">
        <f>IF(AV27="","","-")</f>
        <v>-</v>
      </c>
      <c r="AX27" s="33">
        <v>14</v>
      </c>
      <c r="AY27" s="318"/>
      <c r="AZ27" s="6">
        <v>17</v>
      </c>
      <c r="BA27" s="34" t="str">
        <f t="shared" si="2"/>
        <v>-</v>
      </c>
      <c r="BB27" s="33">
        <v>21</v>
      </c>
      <c r="BC27" s="317"/>
      <c r="BD27" s="6"/>
      <c r="BE27" s="34" t="str">
        <f t="shared" si="3"/>
        <v/>
      </c>
      <c r="BF27" s="33"/>
      <c r="BG27" s="320"/>
      <c r="BH27" s="70">
        <f>BM26</f>
        <v>1</v>
      </c>
      <c r="BI27" s="53" t="s">
        <v>10</v>
      </c>
      <c r="BJ27" s="53">
        <f>BN26</f>
        <v>2</v>
      </c>
      <c r="BK27" s="71" t="s">
        <v>7</v>
      </c>
      <c r="BL27" s="1"/>
      <c r="BM27" s="49"/>
      <c r="BN27" s="45"/>
      <c r="BO27" s="49"/>
      <c r="BP27" s="45"/>
      <c r="BQ27" s="44"/>
      <c r="BR27" s="45"/>
      <c r="BS27" s="45"/>
      <c r="BT27" s="44"/>
      <c r="BU27" s="184"/>
      <c r="BV27" s="105"/>
      <c r="CK27" s="105"/>
      <c r="CL27" s="105"/>
      <c r="CM27" s="105"/>
      <c r="CN27" s="105"/>
      <c r="CO27" s="105"/>
    </row>
    <row r="28" spans="1:93" s="106" customFormat="1" ht="13.95" customHeight="1" x14ac:dyDescent="0.15">
      <c r="A28" s="109"/>
      <c r="B28" s="109"/>
      <c r="C28" s="87" t="s">
        <v>93</v>
      </c>
      <c r="D28" s="89" t="s">
        <v>94</v>
      </c>
      <c r="E28" s="23">
        <f>IF(K25="","",K25)</f>
        <v>14</v>
      </c>
      <c r="F28" s="21" t="str">
        <f t="shared" ref="F28:F36" si="4">IF(E28="","","-")</f>
        <v>-</v>
      </c>
      <c r="G28" s="172">
        <f>IF(I25="","",I25)</f>
        <v>21</v>
      </c>
      <c r="H28" s="306" t="str">
        <f>IF(L25="","",IF(L25="○","×",IF(L25="×","○")))</f>
        <v>×</v>
      </c>
      <c r="I28" s="330"/>
      <c r="J28" s="331"/>
      <c r="K28" s="331"/>
      <c r="L28" s="332"/>
      <c r="M28" s="5">
        <v>21</v>
      </c>
      <c r="N28" s="21" t="str">
        <f t="shared" si="0"/>
        <v>-</v>
      </c>
      <c r="O28" s="27">
        <v>19</v>
      </c>
      <c r="P28" s="346" t="str">
        <f>IF(M28&lt;&gt;"",IF(M28&gt;O28,IF(M29&gt;O29,"○",IF(M30&gt;O30,"○","×")),IF(M29&gt;O29,IF(M30&gt;O30,"○","×"),"×")),"")</f>
        <v>×</v>
      </c>
      <c r="Q28" s="5">
        <v>17</v>
      </c>
      <c r="R28" s="21" t="str">
        <f t="shared" si="1"/>
        <v>-</v>
      </c>
      <c r="S28" s="27">
        <v>21</v>
      </c>
      <c r="T28" s="319" t="str">
        <f>IF(Q28&lt;&gt;"",IF(Q28&gt;S28,IF(Q29&gt;S29,"○",IF(Q30&gt;S30,"○","×")),IF(Q29&gt;S29,IF(Q30&gt;S30,"○","×"),"×")),"")</f>
        <v>×</v>
      </c>
      <c r="U28" s="309">
        <f>RANK(AH29,AH26:AH35)</f>
        <v>4</v>
      </c>
      <c r="V28" s="310"/>
      <c r="W28" s="310"/>
      <c r="X28" s="311"/>
      <c r="Y28" s="1"/>
      <c r="Z28" s="174"/>
      <c r="AA28" s="175"/>
      <c r="AB28" s="174"/>
      <c r="AC28" s="175"/>
      <c r="AD28" s="50"/>
      <c r="AE28" s="175"/>
      <c r="AF28" s="175"/>
      <c r="AG28" s="50"/>
      <c r="AH28" s="184"/>
      <c r="AI28" s="105"/>
      <c r="AJ28" s="109"/>
      <c r="AK28" s="109"/>
      <c r="AL28" s="109"/>
      <c r="AM28" s="109"/>
      <c r="AN28" s="109"/>
      <c r="AO28" s="109"/>
      <c r="AP28" s="87" t="s">
        <v>186</v>
      </c>
      <c r="AQ28" s="89" t="s">
        <v>0</v>
      </c>
      <c r="AR28" s="23">
        <f>IF(AX25="","",AX25)</f>
        <v>8</v>
      </c>
      <c r="AS28" s="21" t="str">
        <f t="shared" ref="AS28:AS36" si="5">IF(AR28="","","-")</f>
        <v>-</v>
      </c>
      <c r="AT28" s="172">
        <f>IF(AV25="","",AV25)</f>
        <v>21</v>
      </c>
      <c r="AU28" s="306" t="str">
        <f>IF(AY25="","",IF(AY25="○","×",IF(AY25="×","○")))</f>
        <v>×</v>
      </c>
      <c r="AV28" s="330"/>
      <c r="AW28" s="331"/>
      <c r="AX28" s="331"/>
      <c r="AY28" s="332"/>
      <c r="AZ28" s="5">
        <v>21</v>
      </c>
      <c r="BA28" s="21" t="str">
        <f t="shared" si="2"/>
        <v>-</v>
      </c>
      <c r="BB28" s="27">
        <v>19</v>
      </c>
      <c r="BC28" s="346" t="str">
        <f>IF(AZ28&lt;&gt;"",IF(AZ28&gt;BB28,IF(AZ29&gt;BB29,"○",IF(AZ30&gt;BB30,"○","×")),IF(AZ29&gt;BB29,IF(AZ30&gt;BB30,"○","×"),"×")),"")</f>
        <v>×</v>
      </c>
      <c r="BD28" s="5">
        <v>15</v>
      </c>
      <c r="BE28" s="21" t="str">
        <f t="shared" si="3"/>
        <v>-</v>
      </c>
      <c r="BF28" s="27">
        <v>21</v>
      </c>
      <c r="BG28" s="319" t="str">
        <f>IF(BD28&lt;&gt;"",IF(BD28&gt;BF28,IF(BD29&gt;BF29,"○",IF(BD30&gt;BF30,"○","×")),IF(BD29&gt;BF29,IF(BD30&gt;BF30,"○","×"),"×")),"")</f>
        <v>×</v>
      </c>
      <c r="BH28" s="309">
        <f>RANK(BU29,BU26:BU35)</f>
        <v>4</v>
      </c>
      <c r="BI28" s="310"/>
      <c r="BJ28" s="310"/>
      <c r="BK28" s="311"/>
      <c r="BL28" s="1"/>
      <c r="BM28" s="174"/>
      <c r="BN28" s="175"/>
      <c r="BO28" s="174"/>
      <c r="BP28" s="175"/>
      <c r="BQ28" s="50"/>
      <c r="BR28" s="175"/>
      <c r="BS28" s="175"/>
      <c r="BT28" s="50"/>
      <c r="BU28" s="184"/>
      <c r="BV28" s="105"/>
      <c r="CK28" s="105"/>
      <c r="CL28" s="105"/>
      <c r="CM28" s="105"/>
      <c r="CN28" s="105"/>
      <c r="CO28" s="105"/>
    </row>
    <row r="29" spans="1:93" s="106" customFormat="1" ht="13.95" customHeight="1" x14ac:dyDescent="0.15">
      <c r="A29" s="109"/>
      <c r="B29" s="109"/>
      <c r="C29" s="87" t="s">
        <v>73</v>
      </c>
      <c r="D29" s="81" t="s">
        <v>94</v>
      </c>
      <c r="E29" s="23">
        <f>IF(K26="","",K26)</f>
        <v>17</v>
      </c>
      <c r="F29" s="21" t="str">
        <f t="shared" si="4"/>
        <v>-</v>
      </c>
      <c r="G29" s="172">
        <f>IF(I26="","",I26)</f>
        <v>21</v>
      </c>
      <c r="H29" s="307" t="str">
        <f>IF(J26="","",J26)</f>
        <v>-</v>
      </c>
      <c r="I29" s="333"/>
      <c r="J29" s="334"/>
      <c r="K29" s="334"/>
      <c r="L29" s="335"/>
      <c r="M29" s="5">
        <v>11</v>
      </c>
      <c r="N29" s="21" t="str">
        <f t="shared" si="0"/>
        <v>-</v>
      </c>
      <c r="O29" s="27">
        <v>21</v>
      </c>
      <c r="P29" s="317"/>
      <c r="Q29" s="5">
        <v>17</v>
      </c>
      <c r="R29" s="21" t="str">
        <f t="shared" si="1"/>
        <v>-</v>
      </c>
      <c r="S29" s="27">
        <v>21</v>
      </c>
      <c r="T29" s="320"/>
      <c r="U29" s="312"/>
      <c r="V29" s="313"/>
      <c r="W29" s="313"/>
      <c r="X29" s="314"/>
      <c r="Y29" s="1"/>
      <c r="Z29" s="49">
        <f>COUNTIF(E28:T30,"○")</f>
        <v>0</v>
      </c>
      <c r="AA29" s="45">
        <f>COUNTIF(E28:T30,"×")</f>
        <v>3</v>
      </c>
      <c r="AB29" s="48">
        <f>(IF((E28&gt;G28),1,0))+(IF((E29&gt;G29),1,0))+(IF((E30&gt;G30),1,0))+(IF((I28&gt;K28),1,0))+(IF((I29&gt;K29),1,0))+(IF((I30&gt;K30),1,0))+(IF((M28&gt;O28),1,0))+(IF((M29&gt;O29),1,0))+(IF((M30&gt;O30),1,0))+(IF((Q28&gt;S28),1,0))+(IF((Q29&gt;S29),1,0))+(IF((Q30&gt;S30),1,0))</f>
        <v>1</v>
      </c>
      <c r="AC29" s="47">
        <f>(IF((E28&lt;G28),1,0))+(IF((E29&lt;G29),1,0))+(IF((E30&lt;G30),1,0))+(IF((I28&lt;K28),1,0))+(IF((I29&lt;K29),1,0))+(IF((I30&lt;K30),1,0))+(IF((M28&lt;O28),1,0))+(IF((M29&lt;O29),1,0))+(IF((M30&lt;O30),1,0))+(IF((Q28&lt;S28),1,0))+(IF((Q29&lt;S29),1,0))+(IF((Q30&lt;S30),1,0))</f>
        <v>6</v>
      </c>
      <c r="AD29" s="46">
        <f>AB29-AC29</f>
        <v>-5</v>
      </c>
      <c r="AE29" s="45">
        <f>SUM(E28:E30,I28:I30,M28:M30,Q28:Q30)</f>
        <v>116</v>
      </c>
      <c r="AF29" s="45">
        <f>SUM(G28:G30,K28:K30,O28:O30,S28:S30)</f>
        <v>145</v>
      </c>
      <c r="AG29" s="44">
        <f>AE29-AF29</f>
        <v>-29</v>
      </c>
      <c r="AH29" s="315">
        <f>(Z29-AA29)*1000+(AD29)*100+AG29</f>
        <v>-3529</v>
      </c>
      <c r="AI29" s="316"/>
      <c r="AJ29" s="109"/>
      <c r="AK29" s="109"/>
      <c r="AL29" s="109"/>
      <c r="AM29" s="109"/>
      <c r="AN29" s="109"/>
      <c r="AO29" s="109"/>
      <c r="AP29" s="87" t="s">
        <v>187</v>
      </c>
      <c r="AQ29" s="81" t="s">
        <v>0</v>
      </c>
      <c r="AR29" s="23">
        <f>IF(AX26="","",AX26)</f>
        <v>21</v>
      </c>
      <c r="AS29" s="21" t="str">
        <f t="shared" si="5"/>
        <v>-</v>
      </c>
      <c r="AT29" s="172">
        <f>IF(AV26="","",AV26)</f>
        <v>12</v>
      </c>
      <c r="AU29" s="307" t="str">
        <f>IF(AW26="","",AW26)</f>
        <v>-</v>
      </c>
      <c r="AV29" s="333"/>
      <c r="AW29" s="334"/>
      <c r="AX29" s="334"/>
      <c r="AY29" s="335"/>
      <c r="AZ29" s="5">
        <v>15</v>
      </c>
      <c r="BA29" s="21" t="str">
        <f t="shared" si="2"/>
        <v>-</v>
      </c>
      <c r="BB29" s="27">
        <v>21</v>
      </c>
      <c r="BC29" s="317"/>
      <c r="BD29" s="5">
        <v>21</v>
      </c>
      <c r="BE29" s="21" t="str">
        <f t="shared" si="3"/>
        <v>-</v>
      </c>
      <c r="BF29" s="27">
        <v>8</v>
      </c>
      <c r="BG29" s="320"/>
      <c r="BH29" s="312"/>
      <c r="BI29" s="313"/>
      <c r="BJ29" s="313"/>
      <c r="BK29" s="314"/>
      <c r="BL29" s="1"/>
      <c r="BM29" s="49">
        <f>COUNTIF(AR28:BG30,"○")</f>
        <v>0</v>
      </c>
      <c r="BN29" s="45">
        <f>COUNTIF(AR28:BG30,"×")</f>
        <v>3</v>
      </c>
      <c r="BO29" s="48">
        <f>(IF((AR28&gt;AT28),1,0))+(IF((AR29&gt;AT29),1,0))+(IF((AR30&gt;AT30),1,0))+(IF((AV28&gt;AX28),1,0))+(IF((AV29&gt;AX29),1,0))+(IF((AV30&gt;AX30),1,0))+(IF((AZ28&gt;BB28),1,0))+(IF((AZ29&gt;BB29),1,0))+(IF((AZ30&gt;BB30),1,0))+(IF((BD28&gt;BF28),1,0))+(IF((BD29&gt;BF29),1,0))+(IF((BD30&gt;BF30),1,0))</f>
        <v>3</v>
      </c>
      <c r="BP29" s="47">
        <f>(IF((AR28&lt;AT28),1,0))+(IF((AR29&lt;AT29),1,0))+(IF((AR30&lt;AT30),1,0))+(IF((AV28&lt;AX28),1,0))+(IF((AV29&lt;AX29),1,0))+(IF((AV30&lt;AX30),1,0))+(IF((AZ28&lt;BB28),1,0))+(IF((AZ29&lt;BB29),1,0))+(IF((AZ30&lt;BB30),1,0))+(IF((BD28&lt;BF28),1,0))+(IF((BD29&lt;BF29),1,0))+(IF((BD30&lt;BF30),1,0))</f>
        <v>6</v>
      </c>
      <c r="BQ29" s="46">
        <f>BO29-BP29</f>
        <v>-3</v>
      </c>
      <c r="BR29" s="45">
        <f>SUM(AR28:AR30,AV28:AV30,AZ28:AZ30,BD28:BD30)</f>
        <v>141</v>
      </c>
      <c r="BS29" s="45">
        <f>SUM(AT28:AT30,AX28:AX30,BB28:BB30,BF28:BF30)</f>
        <v>165</v>
      </c>
      <c r="BT29" s="44">
        <f>BR29-BS29</f>
        <v>-24</v>
      </c>
      <c r="BU29" s="315">
        <f>(BM29-BN29)*1000+(BQ29)*100+BT29</f>
        <v>-3324</v>
      </c>
      <c r="BV29" s="316"/>
      <c r="CK29" s="105"/>
      <c r="CL29" s="105"/>
      <c r="CM29" s="105"/>
      <c r="CN29" s="105"/>
      <c r="CO29" s="105"/>
    </row>
    <row r="30" spans="1:93" s="106" customFormat="1" ht="13.95" customHeight="1" thickBot="1" x14ac:dyDescent="0.2">
      <c r="A30" s="108"/>
      <c r="B30" s="108"/>
      <c r="C30" s="84"/>
      <c r="D30" s="83"/>
      <c r="E30" s="36" t="str">
        <f>IF(K27="","",K27)</f>
        <v/>
      </c>
      <c r="F30" s="21" t="str">
        <f t="shared" si="4"/>
        <v/>
      </c>
      <c r="G30" s="35" t="str">
        <f>IF(I27="","",I27)</f>
        <v/>
      </c>
      <c r="H30" s="420" t="str">
        <f>IF(J27="","",J27)</f>
        <v/>
      </c>
      <c r="I30" s="363"/>
      <c r="J30" s="364"/>
      <c r="K30" s="364"/>
      <c r="L30" s="365"/>
      <c r="M30" s="6">
        <v>19</v>
      </c>
      <c r="N30" s="21" t="str">
        <f t="shared" si="0"/>
        <v>-</v>
      </c>
      <c r="O30" s="33">
        <v>21</v>
      </c>
      <c r="P30" s="318"/>
      <c r="Q30" s="6"/>
      <c r="R30" s="34" t="str">
        <f t="shared" si="1"/>
        <v/>
      </c>
      <c r="S30" s="33"/>
      <c r="T30" s="321"/>
      <c r="U30" s="70">
        <f>Z29</f>
        <v>0</v>
      </c>
      <c r="V30" s="53" t="s">
        <v>10</v>
      </c>
      <c r="W30" s="53">
        <f>AA29</f>
        <v>3</v>
      </c>
      <c r="X30" s="71" t="s">
        <v>7</v>
      </c>
      <c r="Y30" s="1"/>
      <c r="Z30" s="43"/>
      <c r="AA30" s="42"/>
      <c r="AB30" s="43"/>
      <c r="AC30" s="42"/>
      <c r="AD30" s="41"/>
      <c r="AE30" s="42"/>
      <c r="AF30" s="42"/>
      <c r="AG30" s="41"/>
      <c r="AH30" s="184"/>
      <c r="AI30" s="105"/>
      <c r="AJ30" s="108"/>
      <c r="AK30" s="108"/>
      <c r="AL30" s="108"/>
      <c r="AM30" s="108"/>
      <c r="AN30" s="108"/>
      <c r="AO30" s="108"/>
      <c r="AP30" s="84"/>
      <c r="AQ30" s="83"/>
      <c r="AR30" s="36">
        <f>IF(AX27="","",AX27)</f>
        <v>14</v>
      </c>
      <c r="AS30" s="21" t="str">
        <f t="shared" si="5"/>
        <v>-</v>
      </c>
      <c r="AT30" s="35">
        <f>IF(AV27="","",AV27)</f>
        <v>21</v>
      </c>
      <c r="AU30" s="420" t="str">
        <f>IF(AW27="","",AW27)</f>
        <v>-</v>
      </c>
      <c r="AV30" s="363"/>
      <c r="AW30" s="364"/>
      <c r="AX30" s="364"/>
      <c r="AY30" s="365"/>
      <c r="AZ30" s="6">
        <v>15</v>
      </c>
      <c r="BA30" s="21" t="str">
        <f t="shared" si="2"/>
        <v>-</v>
      </c>
      <c r="BB30" s="33">
        <v>21</v>
      </c>
      <c r="BC30" s="318"/>
      <c r="BD30" s="6">
        <v>11</v>
      </c>
      <c r="BE30" s="34" t="str">
        <f t="shared" si="3"/>
        <v>-</v>
      </c>
      <c r="BF30" s="33">
        <v>21</v>
      </c>
      <c r="BG30" s="321"/>
      <c r="BH30" s="70">
        <f>BM29</f>
        <v>0</v>
      </c>
      <c r="BI30" s="53" t="s">
        <v>10</v>
      </c>
      <c r="BJ30" s="53">
        <f>BN29</f>
        <v>3</v>
      </c>
      <c r="BK30" s="71" t="s">
        <v>7</v>
      </c>
      <c r="BL30" s="1"/>
      <c r="BM30" s="43"/>
      <c r="BN30" s="42"/>
      <c r="BO30" s="43"/>
      <c r="BP30" s="42"/>
      <c r="BQ30" s="41"/>
      <c r="BR30" s="42"/>
      <c r="BS30" s="42"/>
      <c r="BT30" s="41"/>
      <c r="BU30" s="184"/>
      <c r="BV30" s="105"/>
      <c r="CK30" s="105"/>
      <c r="CL30" s="105"/>
      <c r="CM30" s="105"/>
      <c r="CN30" s="105"/>
      <c r="CO30" s="105"/>
    </row>
    <row r="31" spans="1:93" s="106" customFormat="1" ht="13.95" customHeight="1" x14ac:dyDescent="0.15">
      <c r="A31" s="109"/>
      <c r="B31" s="109"/>
      <c r="C31" s="82" t="s">
        <v>98</v>
      </c>
      <c r="D31" s="89" t="s">
        <v>29</v>
      </c>
      <c r="E31" s="23">
        <f>IF(O25="","",O25)</f>
        <v>11</v>
      </c>
      <c r="F31" s="24" t="str">
        <f t="shared" si="4"/>
        <v>-</v>
      </c>
      <c r="G31" s="172">
        <f>IF(M25="","",M25)</f>
        <v>21</v>
      </c>
      <c r="H31" s="306" t="str">
        <f>IF(P25="","",IF(P25="○","×",IF(P25="×","○")))</f>
        <v>×</v>
      </c>
      <c r="I31" s="22">
        <f>IF(O28="","",O28)</f>
        <v>19</v>
      </c>
      <c r="J31" s="21" t="str">
        <f t="shared" ref="J31:J36" si="6">IF(I31="","","-")</f>
        <v>-</v>
      </c>
      <c r="K31" s="172">
        <f>IF(M28="","",M28)</f>
        <v>21</v>
      </c>
      <c r="L31" s="306" t="str">
        <f>IF(P28="","",IF(P28="○","×",IF(P28="×","○")))</f>
        <v>○</v>
      </c>
      <c r="M31" s="330"/>
      <c r="N31" s="331"/>
      <c r="O31" s="331"/>
      <c r="P31" s="332"/>
      <c r="Q31" s="5">
        <v>20</v>
      </c>
      <c r="R31" s="21" t="str">
        <f t="shared" si="1"/>
        <v>-</v>
      </c>
      <c r="S31" s="27">
        <v>22</v>
      </c>
      <c r="T31" s="320" t="str">
        <f>IF(Q31&lt;&gt;"",IF(Q31&gt;S31,IF(Q32&gt;S32,"○",IF(Q33&gt;S33,"○","×")),IF(Q32&gt;S32,IF(Q33&gt;S33,"○","×"),"×")),"")</f>
        <v>×</v>
      </c>
      <c r="U31" s="309">
        <f>RANK(AH32,AH26:AH35)</f>
        <v>3</v>
      </c>
      <c r="V31" s="310"/>
      <c r="W31" s="310"/>
      <c r="X31" s="311"/>
      <c r="Y31" s="1"/>
      <c r="Z31" s="49"/>
      <c r="AA31" s="45"/>
      <c r="AB31" s="49"/>
      <c r="AC31" s="45"/>
      <c r="AD31" s="44"/>
      <c r="AE31" s="45"/>
      <c r="AF31" s="45"/>
      <c r="AG31" s="44"/>
      <c r="AH31" s="184"/>
      <c r="AI31" s="105"/>
      <c r="AJ31" s="109"/>
      <c r="AK31" s="109"/>
      <c r="AL31" s="109"/>
      <c r="AM31" s="109"/>
      <c r="AN31" s="109"/>
      <c r="AO31" s="109"/>
      <c r="AP31" s="82" t="s">
        <v>180</v>
      </c>
      <c r="AQ31" s="89" t="s">
        <v>91</v>
      </c>
      <c r="AR31" s="23">
        <f>IF(BB25="","",BB25)</f>
        <v>21</v>
      </c>
      <c r="AS31" s="24" t="str">
        <f t="shared" si="5"/>
        <v>-</v>
      </c>
      <c r="AT31" s="172">
        <f>IF(AZ25="","",AZ25)</f>
        <v>14</v>
      </c>
      <c r="AU31" s="306" t="str">
        <f>IF(BC25="","",IF(BC25="○","×",IF(BC25="×","○")))</f>
        <v>○</v>
      </c>
      <c r="AV31" s="22">
        <f>IF(BB28="","",BB28)</f>
        <v>19</v>
      </c>
      <c r="AW31" s="21" t="str">
        <f t="shared" ref="AW31:AW36" si="7">IF(AV31="","","-")</f>
        <v>-</v>
      </c>
      <c r="AX31" s="172">
        <f>IF(AZ28="","",AZ28)</f>
        <v>21</v>
      </c>
      <c r="AY31" s="306" t="str">
        <f>IF(BC28="","",IF(BC28="○","×",IF(BC28="×","○")))</f>
        <v>○</v>
      </c>
      <c r="AZ31" s="330"/>
      <c r="BA31" s="331"/>
      <c r="BB31" s="331"/>
      <c r="BC31" s="332"/>
      <c r="BD31" s="5">
        <v>19</v>
      </c>
      <c r="BE31" s="21" t="str">
        <f t="shared" si="3"/>
        <v>-</v>
      </c>
      <c r="BF31" s="27">
        <v>21</v>
      </c>
      <c r="BG31" s="320" t="str">
        <f>IF(BD31&lt;&gt;"",IF(BD31&gt;BF31,IF(BD32&gt;BF32,"○",IF(BD33&gt;BF33,"○","×")),IF(BD32&gt;BF32,IF(BD33&gt;BF33,"○","×"),"×")),"")</f>
        <v>×</v>
      </c>
      <c r="BH31" s="309">
        <f>RANK(BU32,BU26:BU35)</f>
        <v>2</v>
      </c>
      <c r="BI31" s="310"/>
      <c r="BJ31" s="310"/>
      <c r="BK31" s="311"/>
      <c r="BL31" s="1"/>
      <c r="BM31" s="49"/>
      <c r="BN31" s="45"/>
      <c r="BO31" s="49"/>
      <c r="BP31" s="45"/>
      <c r="BQ31" s="44"/>
      <c r="BR31" s="45"/>
      <c r="BS31" s="45"/>
      <c r="BT31" s="44"/>
      <c r="BU31" s="184"/>
      <c r="BV31" s="105"/>
      <c r="CK31" s="105"/>
      <c r="CL31" s="105"/>
      <c r="CM31" s="105"/>
      <c r="CN31" s="105"/>
      <c r="CO31" s="105"/>
    </row>
    <row r="32" spans="1:93" s="106" customFormat="1" ht="13.95" customHeight="1" x14ac:dyDescent="0.15">
      <c r="A32" s="109"/>
      <c r="B32" s="109"/>
      <c r="C32" s="82" t="s">
        <v>67</v>
      </c>
      <c r="D32" s="81" t="s">
        <v>29</v>
      </c>
      <c r="E32" s="23">
        <f>IF(O26="","",O26)</f>
        <v>16</v>
      </c>
      <c r="F32" s="21" t="str">
        <f t="shared" si="4"/>
        <v>-</v>
      </c>
      <c r="G32" s="172">
        <f>IF(M26="","",M26)</f>
        <v>21</v>
      </c>
      <c r="H32" s="307" t="str">
        <f>IF(J29="","",J29)</f>
        <v/>
      </c>
      <c r="I32" s="22">
        <f>IF(O29="","",O29)</f>
        <v>21</v>
      </c>
      <c r="J32" s="21" t="str">
        <f t="shared" si="6"/>
        <v>-</v>
      </c>
      <c r="K32" s="172">
        <f>IF(M29="","",M29)</f>
        <v>11</v>
      </c>
      <c r="L32" s="307" t="str">
        <f>IF(N29="","",N29)</f>
        <v>-</v>
      </c>
      <c r="M32" s="333"/>
      <c r="N32" s="334"/>
      <c r="O32" s="334"/>
      <c r="P32" s="335"/>
      <c r="Q32" s="5">
        <v>18</v>
      </c>
      <c r="R32" s="21" t="str">
        <f t="shared" si="1"/>
        <v>-</v>
      </c>
      <c r="S32" s="27">
        <v>21</v>
      </c>
      <c r="T32" s="320"/>
      <c r="U32" s="312"/>
      <c r="V32" s="313"/>
      <c r="W32" s="313"/>
      <c r="X32" s="314"/>
      <c r="Y32" s="1"/>
      <c r="Z32" s="49">
        <f>COUNTIF(E31:T33,"○")</f>
        <v>1</v>
      </c>
      <c r="AA32" s="45">
        <f>COUNTIF(E31:T33,"×")</f>
        <v>2</v>
      </c>
      <c r="AB32" s="48">
        <f>(IF((E31&gt;G31),1,0))+(IF((E32&gt;G32),1,0))+(IF((E33&gt;G33),1,0))+(IF((I31&gt;K31),1,0))+(IF((I32&gt;K32),1,0))+(IF((I33&gt;K33),1,0))+(IF((M31&gt;O31),1,0))+(IF((M32&gt;O32),1,0))+(IF((M33&gt;O33),1,0))+(IF((Q31&gt;S31),1,0))+(IF((Q32&gt;S32),1,0))+(IF((Q33&gt;S33),1,0))</f>
        <v>2</v>
      </c>
      <c r="AC32" s="47">
        <f>(IF((E31&lt;G31),1,0))+(IF((E32&lt;G32),1,0))+(IF((E33&lt;G33),1,0))+(IF((I31&lt;K31),1,0))+(IF((I32&lt;K32),1,0))+(IF((I33&lt;K33),1,0))+(IF((M31&lt;O31),1,0))+(IF((M32&lt;O32),1,0))+(IF((M33&lt;O33),1,0))+(IF((Q31&lt;S31),1,0))+(IF((Q32&lt;S32),1,0))+(IF((Q33&lt;S33),1,0))</f>
        <v>5</v>
      </c>
      <c r="AD32" s="46">
        <f>AB32-AC32</f>
        <v>-3</v>
      </c>
      <c r="AE32" s="45">
        <f>SUM(E31:E33,I31:I33,M31:M33,Q31:Q33)</f>
        <v>126</v>
      </c>
      <c r="AF32" s="45">
        <f>SUM(G31:G33,K31:K33,O31:O33,S31:S33)</f>
        <v>136</v>
      </c>
      <c r="AG32" s="44">
        <f>AE32-AF32</f>
        <v>-10</v>
      </c>
      <c r="AH32" s="315">
        <f>(Z32-AA32)*1000+(AD32)*100+AG32</f>
        <v>-1310</v>
      </c>
      <c r="AI32" s="316"/>
      <c r="AJ32" s="109"/>
      <c r="AK32" s="109"/>
      <c r="AL32" s="109"/>
      <c r="AM32" s="109"/>
      <c r="AN32" s="109"/>
      <c r="AO32" s="109"/>
      <c r="AP32" s="82" t="s">
        <v>52</v>
      </c>
      <c r="AQ32" s="81" t="s">
        <v>90</v>
      </c>
      <c r="AR32" s="23">
        <f>IF(BB26="","",BB26)</f>
        <v>20</v>
      </c>
      <c r="AS32" s="21" t="str">
        <f t="shared" si="5"/>
        <v>-</v>
      </c>
      <c r="AT32" s="172">
        <f>IF(AZ26="","",AZ26)</f>
        <v>22</v>
      </c>
      <c r="AU32" s="307" t="str">
        <f>IF(AW29="","",AW29)</f>
        <v/>
      </c>
      <c r="AV32" s="22">
        <f>IF(BB29="","",BB29)</f>
        <v>21</v>
      </c>
      <c r="AW32" s="21" t="str">
        <f t="shared" si="7"/>
        <v>-</v>
      </c>
      <c r="AX32" s="172">
        <f>IF(AZ29="","",AZ29)</f>
        <v>15</v>
      </c>
      <c r="AY32" s="307" t="str">
        <f>IF(BA29="","",BA29)</f>
        <v>-</v>
      </c>
      <c r="AZ32" s="333"/>
      <c r="BA32" s="334"/>
      <c r="BB32" s="334"/>
      <c r="BC32" s="335"/>
      <c r="BD32" s="5">
        <v>19</v>
      </c>
      <c r="BE32" s="21" t="str">
        <f t="shared" si="3"/>
        <v>-</v>
      </c>
      <c r="BF32" s="27">
        <v>21</v>
      </c>
      <c r="BG32" s="320"/>
      <c r="BH32" s="312"/>
      <c r="BI32" s="313"/>
      <c r="BJ32" s="313"/>
      <c r="BK32" s="314"/>
      <c r="BL32" s="1"/>
      <c r="BM32" s="49">
        <f>COUNTIF(AR31:BG33,"○")</f>
        <v>2</v>
      </c>
      <c r="BN32" s="45">
        <f>COUNTIF(AR31:BG33,"×")</f>
        <v>1</v>
      </c>
      <c r="BO32" s="48">
        <f>(IF((AR31&gt;AT31),1,0))+(IF((AR32&gt;AT32),1,0))+(IF((AR33&gt;AT33),1,0))+(IF((AV31&gt;AX31),1,0))+(IF((AV32&gt;AX32),1,0))+(IF((AV33&gt;AX33),1,0))+(IF((AZ31&gt;BB31),1,0))+(IF((AZ32&gt;BB32),1,0))+(IF((AZ33&gt;BB33),1,0))+(IF((BD31&gt;BF31),1,0))+(IF((BD32&gt;BF32),1,0))+(IF((BD33&gt;BF33),1,0))</f>
        <v>4</v>
      </c>
      <c r="BP32" s="47">
        <f>(IF((AR31&lt;AT31),1,0))+(IF((AR32&lt;AT32),1,0))+(IF((AR33&lt;AT33),1,0))+(IF((AV31&lt;AX31),1,0))+(IF((AV32&lt;AX32),1,0))+(IF((AV33&lt;AX33),1,0))+(IF((AZ31&lt;BB31),1,0))+(IF((AZ32&lt;BB32),1,0))+(IF((AZ33&lt;BB33),1,0))+(IF((BD31&lt;BF31),1,0))+(IF((BD32&lt;BF32),1,0))+(IF((BD33&lt;BF33),1,0))</f>
        <v>4</v>
      </c>
      <c r="BQ32" s="46">
        <f>BO32-BP32</f>
        <v>0</v>
      </c>
      <c r="BR32" s="45">
        <f>SUM(AR31:AR33,AV31:AV33,AZ31:AZ33,BD31:BD33)</f>
        <v>161</v>
      </c>
      <c r="BS32" s="45">
        <f>SUM(AT31:AT33,AX31:AX33,BB31:BB33,BF31:BF33)</f>
        <v>146</v>
      </c>
      <c r="BT32" s="44">
        <f>BR32-BS32</f>
        <v>15</v>
      </c>
      <c r="BU32" s="315">
        <f>(BM32-BN32)*1000+(BQ32)*100+BT32</f>
        <v>1015</v>
      </c>
      <c r="BV32" s="316"/>
      <c r="CK32" s="105"/>
      <c r="CL32" s="105"/>
      <c r="CM32" s="105"/>
      <c r="CN32" s="105"/>
      <c r="CO32" s="105"/>
    </row>
    <row r="33" spans="1:93" s="106" customFormat="1" ht="13.95" customHeight="1" thickBot="1" x14ac:dyDescent="0.2">
      <c r="A33" s="108"/>
      <c r="B33" s="108"/>
      <c r="C33" s="84"/>
      <c r="D33" s="86"/>
      <c r="E33" s="36" t="str">
        <f>IF(O27="","",O27)</f>
        <v/>
      </c>
      <c r="F33" s="34" t="str">
        <f t="shared" si="4"/>
        <v/>
      </c>
      <c r="G33" s="35" t="str">
        <f>IF(M27="","",M27)</f>
        <v/>
      </c>
      <c r="H33" s="420" t="str">
        <f>IF(J30="","",J30)</f>
        <v/>
      </c>
      <c r="I33" s="51">
        <f>IF(O30="","",O30)</f>
        <v>21</v>
      </c>
      <c r="J33" s="21" t="str">
        <f t="shared" si="6"/>
        <v>-</v>
      </c>
      <c r="K33" s="35">
        <f>IF(M30="","",M30)</f>
        <v>19</v>
      </c>
      <c r="L33" s="420" t="str">
        <f>IF(N30="","",N30)</f>
        <v>-</v>
      </c>
      <c r="M33" s="363"/>
      <c r="N33" s="364"/>
      <c r="O33" s="364"/>
      <c r="P33" s="365"/>
      <c r="Q33" s="6"/>
      <c r="R33" s="21" t="str">
        <f t="shared" si="1"/>
        <v/>
      </c>
      <c r="S33" s="33"/>
      <c r="T33" s="321"/>
      <c r="U33" s="70">
        <f>Z32</f>
        <v>1</v>
      </c>
      <c r="V33" s="53" t="s">
        <v>10</v>
      </c>
      <c r="W33" s="53">
        <f>AA32</f>
        <v>2</v>
      </c>
      <c r="X33" s="71" t="s">
        <v>7</v>
      </c>
      <c r="Y33" s="1"/>
      <c r="Z33" s="49"/>
      <c r="AA33" s="45"/>
      <c r="AB33" s="49"/>
      <c r="AC33" s="45"/>
      <c r="AD33" s="44"/>
      <c r="AE33" s="45"/>
      <c r="AF33" s="45"/>
      <c r="AG33" s="44"/>
      <c r="AH33" s="184"/>
      <c r="AI33" s="105"/>
      <c r="AJ33" s="108"/>
      <c r="AK33" s="108"/>
      <c r="AL33" s="108"/>
      <c r="AM33" s="108"/>
      <c r="AN33" s="108"/>
      <c r="AO33" s="108"/>
      <c r="AP33" s="84"/>
      <c r="AQ33" s="86"/>
      <c r="AR33" s="36">
        <f>IF(BB27="","",BB27)</f>
        <v>21</v>
      </c>
      <c r="AS33" s="34" t="str">
        <f t="shared" si="5"/>
        <v>-</v>
      </c>
      <c r="AT33" s="35">
        <f>IF(AZ27="","",AZ27)</f>
        <v>17</v>
      </c>
      <c r="AU33" s="420" t="str">
        <f>IF(AW30="","",AW30)</f>
        <v/>
      </c>
      <c r="AV33" s="51">
        <f>IF(BB30="","",BB30)</f>
        <v>21</v>
      </c>
      <c r="AW33" s="21" t="str">
        <f t="shared" si="7"/>
        <v>-</v>
      </c>
      <c r="AX33" s="35">
        <f>IF(AZ30="","",AZ30)</f>
        <v>15</v>
      </c>
      <c r="AY33" s="420" t="str">
        <f>IF(BA30="","",BA30)</f>
        <v>-</v>
      </c>
      <c r="AZ33" s="363"/>
      <c r="BA33" s="364"/>
      <c r="BB33" s="364"/>
      <c r="BC33" s="365"/>
      <c r="BD33" s="6"/>
      <c r="BE33" s="21" t="str">
        <f t="shared" si="3"/>
        <v/>
      </c>
      <c r="BF33" s="33"/>
      <c r="BG33" s="321"/>
      <c r="BH33" s="70">
        <f>BM32</f>
        <v>2</v>
      </c>
      <c r="BI33" s="53" t="s">
        <v>10</v>
      </c>
      <c r="BJ33" s="53">
        <f>BN32</f>
        <v>1</v>
      </c>
      <c r="BK33" s="71" t="s">
        <v>7</v>
      </c>
      <c r="BL33" s="1"/>
      <c r="BM33" s="49"/>
      <c r="BN33" s="45"/>
      <c r="BO33" s="49"/>
      <c r="BP33" s="45"/>
      <c r="BQ33" s="44"/>
      <c r="BR33" s="45"/>
      <c r="BS33" s="45"/>
      <c r="BT33" s="44"/>
      <c r="BU33" s="184"/>
      <c r="BV33" s="105"/>
      <c r="CK33" s="105"/>
      <c r="CL33" s="105"/>
      <c r="CM33" s="105"/>
      <c r="CN33" s="105"/>
      <c r="CO33" s="105"/>
    </row>
    <row r="34" spans="1:93" s="106" customFormat="1" ht="13.95" customHeight="1" x14ac:dyDescent="0.15">
      <c r="A34" s="109"/>
      <c r="B34" s="109"/>
      <c r="C34" s="87" t="s">
        <v>36</v>
      </c>
      <c r="D34" s="162" t="s">
        <v>0</v>
      </c>
      <c r="E34" s="23">
        <f>IF(S25="","",S25)</f>
        <v>15</v>
      </c>
      <c r="F34" s="21" t="str">
        <f t="shared" si="4"/>
        <v>-</v>
      </c>
      <c r="G34" s="172">
        <f>IF(Q25="","",Q25)</f>
        <v>21</v>
      </c>
      <c r="H34" s="306" t="str">
        <f>IF(T25="","",IF(T25="○","×",IF(T25="×","○")))</f>
        <v>×</v>
      </c>
      <c r="I34" s="22">
        <f>IF(S28="","",S28)</f>
        <v>21</v>
      </c>
      <c r="J34" s="24" t="str">
        <f t="shared" si="6"/>
        <v>-</v>
      </c>
      <c r="K34" s="172">
        <f>IF(Q28="","",Q28)</f>
        <v>17</v>
      </c>
      <c r="L34" s="306" t="str">
        <f>IF(T28="","",IF(T28="○","×",IF(T28="×","○")))</f>
        <v>○</v>
      </c>
      <c r="M34" s="25">
        <f>IF(S31="","",S31)</f>
        <v>22</v>
      </c>
      <c r="N34" s="21" t="str">
        <f>IF(M34="","","-")</f>
        <v>-</v>
      </c>
      <c r="O34" s="171">
        <f>IF(Q31="","",Q31)</f>
        <v>20</v>
      </c>
      <c r="P34" s="306" t="str">
        <f>IF(T31="","",IF(T31="○","×",IF(T31="×","○")))</f>
        <v>○</v>
      </c>
      <c r="Q34" s="330"/>
      <c r="R34" s="331"/>
      <c r="S34" s="331"/>
      <c r="T34" s="336"/>
      <c r="U34" s="309">
        <f>RANK(AH35,AH26:AH35)</f>
        <v>2</v>
      </c>
      <c r="V34" s="310"/>
      <c r="W34" s="310"/>
      <c r="X34" s="311"/>
      <c r="Y34" s="1"/>
      <c r="Z34" s="174"/>
      <c r="AA34" s="175"/>
      <c r="AB34" s="174"/>
      <c r="AC34" s="175"/>
      <c r="AD34" s="50"/>
      <c r="AE34" s="175"/>
      <c r="AF34" s="175"/>
      <c r="AG34" s="50"/>
      <c r="AH34" s="184"/>
      <c r="AI34" s="105"/>
      <c r="AJ34" s="109"/>
      <c r="AK34" s="109"/>
      <c r="AL34" s="109"/>
      <c r="AM34" s="109"/>
      <c r="AN34" s="109"/>
      <c r="AO34" s="109"/>
      <c r="AP34" s="87" t="s">
        <v>95</v>
      </c>
      <c r="AQ34" s="99" t="s">
        <v>0</v>
      </c>
      <c r="AR34" s="23">
        <f>IF(BF25="","",BF25)</f>
        <v>21</v>
      </c>
      <c r="AS34" s="21" t="str">
        <f t="shared" si="5"/>
        <v>-</v>
      </c>
      <c r="AT34" s="172">
        <f>IF(BD25="","",BD25)</f>
        <v>13</v>
      </c>
      <c r="AU34" s="306" t="str">
        <f>IF(BG25="","",IF(BG25="○","×",IF(BG25="×","○")))</f>
        <v>○</v>
      </c>
      <c r="AV34" s="22">
        <f>IF(BF28="","",BF28)</f>
        <v>21</v>
      </c>
      <c r="AW34" s="24" t="str">
        <f t="shared" si="7"/>
        <v>-</v>
      </c>
      <c r="AX34" s="172">
        <f>IF(BD28="","",BD28)</f>
        <v>15</v>
      </c>
      <c r="AY34" s="306" t="str">
        <f>IF(BG28="","",IF(BG28="○","×",IF(BG28="×","○")))</f>
        <v>○</v>
      </c>
      <c r="AZ34" s="25">
        <f>IF(BF31="","",BF31)</f>
        <v>21</v>
      </c>
      <c r="BA34" s="21" t="str">
        <f>IF(AZ34="","","-")</f>
        <v>-</v>
      </c>
      <c r="BB34" s="171">
        <f>IF(BD31="","",BD31)</f>
        <v>19</v>
      </c>
      <c r="BC34" s="306" t="str">
        <f>IF(BG31="","",IF(BG31="○","×",IF(BG31="×","○")))</f>
        <v>○</v>
      </c>
      <c r="BD34" s="330"/>
      <c r="BE34" s="331"/>
      <c r="BF34" s="331"/>
      <c r="BG34" s="336"/>
      <c r="BH34" s="309">
        <f>RANK(BU35,BU26:BU35)</f>
        <v>1</v>
      </c>
      <c r="BI34" s="310"/>
      <c r="BJ34" s="310"/>
      <c r="BK34" s="311"/>
      <c r="BL34" s="1"/>
      <c r="BM34" s="174"/>
      <c r="BN34" s="175"/>
      <c r="BO34" s="174"/>
      <c r="BP34" s="175"/>
      <c r="BQ34" s="50"/>
      <c r="BR34" s="175"/>
      <c r="BS34" s="175"/>
      <c r="BT34" s="50"/>
      <c r="BU34" s="184"/>
      <c r="BV34" s="105"/>
      <c r="CK34" s="105"/>
      <c r="CL34" s="105"/>
      <c r="CM34" s="105"/>
      <c r="CN34" s="105"/>
      <c r="CO34" s="105"/>
    </row>
    <row r="35" spans="1:93" s="106" customFormat="1" ht="13.95" customHeight="1" x14ac:dyDescent="0.15">
      <c r="A35" s="109"/>
      <c r="B35" s="109"/>
      <c r="C35" s="87" t="s">
        <v>49</v>
      </c>
      <c r="D35" s="163" t="s">
        <v>0</v>
      </c>
      <c r="E35" s="23">
        <f>IF(S26="","",S26)</f>
        <v>12</v>
      </c>
      <c r="F35" s="21" t="str">
        <f t="shared" si="4"/>
        <v>-</v>
      </c>
      <c r="G35" s="172">
        <f>IF(Q26="","",Q26)</f>
        <v>21</v>
      </c>
      <c r="H35" s="307" t="str">
        <f>IF(J32="","",J32)</f>
        <v>-</v>
      </c>
      <c r="I35" s="22">
        <f>IF(S29="","",S29)</f>
        <v>21</v>
      </c>
      <c r="J35" s="21" t="str">
        <f t="shared" si="6"/>
        <v>-</v>
      </c>
      <c r="K35" s="172">
        <f>IF(Q29="","",Q29)</f>
        <v>17</v>
      </c>
      <c r="L35" s="307" t="str">
        <f>IF(N32="","",N32)</f>
        <v/>
      </c>
      <c r="M35" s="22">
        <f>IF(S32="","",S32)</f>
        <v>21</v>
      </c>
      <c r="N35" s="21" t="str">
        <f>IF(M35="","","-")</f>
        <v>-</v>
      </c>
      <c r="O35" s="172">
        <f>IF(Q32="","",Q32)</f>
        <v>18</v>
      </c>
      <c r="P35" s="307" t="str">
        <f>IF(R32="","",R32)</f>
        <v>-</v>
      </c>
      <c r="Q35" s="333"/>
      <c r="R35" s="334"/>
      <c r="S35" s="334"/>
      <c r="T35" s="337"/>
      <c r="U35" s="312"/>
      <c r="V35" s="313"/>
      <c r="W35" s="313"/>
      <c r="X35" s="314"/>
      <c r="Y35" s="1"/>
      <c r="Z35" s="49">
        <f>COUNTIF(E34:T36,"○")</f>
        <v>2</v>
      </c>
      <c r="AA35" s="45">
        <f>COUNTIF(E34:T36,"×")</f>
        <v>1</v>
      </c>
      <c r="AB35" s="48">
        <f>(IF((E34&gt;G34),1,0))+(IF((E35&gt;G35),1,0))+(IF((E36&gt;G36),1,0))+(IF((I34&gt;K34),1,0))+(IF((I35&gt;K35),1,0))+(IF((I36&gt;K36),1,0))+(IF((M34&gt;O34),1,0))+(IF((M35&gt;O35),1,0))+(IF((M36&gt;O36),1,0))+(IF((Q34&gt;S34),1,0))+(IF((Q35&gt;S35),1,0))+(IF((Q36&gt;S36),1,0))</f>
        <v>4</v>
      </c>
      <c r="AC35" s="47">
        <f>(IF((E34&lt;G34),1,0))+(IF((E35&lt;G35),1,0))+(IF((E36&lt;G36),1,0))+(IF((I34&lt;K34),1,0))+(IF((I35&lt;K35),1,0))+(IF((I36&lt;K36),1,0))+(IF((M34&lt;O34),1,0))+(IF((M35&lt;O35),1,0))+(IF((M36&lt;O36),1,0))+(IF((Q34&lt;S34),1,0))+(IF((Q35&lt;S35),1,0))+(IF((Q36&lt;S36),1,0))</f>
        <v>2</v>
      </c>
      <c r="AD35" s="46">
        <f>AB35-AC35</f>
        <v>2</v>
      </c>
      <c r="AE35" s="45">
        <f>SUM(E34:E36,I34:I36,M34:M36,Q34:Q36)</f>
        <v>112</v>
      </c>
      <c r="AF35" s="45">
        <f>SUM(G34:G36,K34:K36,O34:O36,S34:S36)</f>
        <v>114</v>
      </c>
      <c r="AG35" s="44">
        <f>AE35-AF35</f>
        <v>-2</v>
      </c>
      <c r="AH35" s="315">
        <f>(Z35-AA35)*1000+(AD35)*100+AG35</f>
        <v>1198</v>
      </c>
      <c r="AI35" s="316"/>
      <c r="AJ35" s="109"/>
      <c r="AK35" s="109"/>
      <c r="AL35" s="109"/>
      <c r="AM35" s="109"/>
      <c r="AN35" s="109"/>
      <c r="AO35" s="109"/>
      <c r="AP35" s="87" t="s">
        <v>96</v>
      </c>
      <c r="AQ35" s="100" t="s">
        <v>0</v>
      </c>
      <c r="AR35" s="23">
        <f>IF(BF26="","",BF26)</f>
        <v>21</v>
      </c>
      <c r="AS35" s="21" t="str">
        <f t="shared" si="5"/>
        <v>-</v>
      </c>
      <c r="AT35" s="172">
        <f>IF(BD26="","",BD26)</f>
        <v>10</v>
      </c>
      <c r="AU35" s="307" t="str">
        <f>IF(AW32="","",AW32)</f>
        <v>-</v>
      </c>
      <c r="AV35" s="22">
        <f>IF(BF29="","",BF29)</f>
        <v>8</v>
      </c>
      <c r="AW35" s="21" t="str">
        <f t="shared" si="7"/>
        <v>-</v>
      </c>
      <c r="AX35" s="172">
        <f>IF(BD29="","",BD29)</f>
        <v>21</v>
      </c>
      <c r="AY35" s="307" t="str">
        <f>IF(BA32="","",BA32)</f>
        <v/>
      </c>
      <c r="AZ35" s="22">
        <f>IF(BF32="","",BF32)</f>
        <v>21</v>
      </c>
      <c r="BA35" s="21" t="str">
        <f>IF(AZ35="","","-")</f>
        <v>-</v>
      </c>
      <c r="BB35" s="172">
        <f>IF(BD32="","",BD32)</f>
        <v>19</v>
      </c>
      <c r="BC35" s="307" t="str">
        <f>IF(BE32="","",BE32)</f>
        <v>-</v>
      </c>
      <c r="BD35" s="333"/>
      <c r="BE35" s="334"/>
      <c r="BF35" s="334"/>
      <c r="BG35" s="337"/>
      <c r="BH35" s="312"/>
      <c r="BI35" s="313"/>
      <c r="BJ35" s="313"/>
      <c r="BK35" s="314"/>
      <c r="BL35" s="1"/>
      <c r="BM35" s="49">
        <f>COUNTIF(AR34:BG36,"○")</f>
        <v>3</v>
      </c>
      <c r="BN35" s="45">
        <f>COUNTIF(AR34:BG36,"×")</f>
        <v>0</v>
      </c>
      <c r="BO35" s="48">
        <f>(IF((AR34&gt;AT34),1,0))+(IF((AR35&gt;AT35),1,0))+(IF((AR36&gt;AT36),1,0))+(IF((AV34&gt;AX34),1,0))+(IF((AV35&gt;AX35),1,0))+(IF((AV36&gt;AX36),1,0))+(IF((AZ34&gt;BB34),1,0))+(IF((AZ35&gt;BB35),1,0))+(IF((AZ36&gt;BB36),1,0))+(IF((BD34&gt;BF34),1,0))+(IF((BD35&gt;BF35),1,0))+(IF((BD36&gt;BF36),1,0))</f>
        <v>6</v>
      </c>
      <c r="BP35" s="47">
        <f>(IF((AR34&lt;AT34),1,0))+(IF((AR35&lt;AT35),1,0))+(IF((AR36&lt;AT36),1,0))+(IF((AV34&lt;AX34),1,0))+(IF((AV35&lt;AX35),1,0))+(IF((AV36&lt;AX36),1,0))+(IF((AZ34&lt;BB34),1,0))+(IF((AZ35&lt;BB35),1,0))+(IF((AZ36&lt;BB36),1,0))+(IF((BD34&lt;BF34),1,0))+(IF((BD35&lt;BF35),1,0))+(IF((BD36&lt;BF36),1,0))</f>
        <v>1</v>
      </c>
      <c r="BQ35" s="46">
        <f>BO35-BP35</f>
        <v>5</v>
      </c>
      <c r="BR35" s="45">
        <f>SUM(AR34:AR36,AV34:AV36,AZ34:AZ36,BD34:BD36)</f>
        <v>134</v>
      </c>
      <c r="BS35" s="45">
        <f>SUM(AT34:AT36,AX34:AX36,BB34:BB36,BF34:BF36)</f>
        <v>108</v>
      </c>
      <c r="BT35" s="44">
        <f>BR35-BS35</f>
        <v>26</v>
      </c>
      <c r="BU35" s="315">
        <f>(BM35-BN35)*1000+(BQ35)*100+BT35</f>
        <v>3526</v>
      </c>
      <c r="BV35" s="316"/>
      <c r="CK35" s="105"/>
      <c r="CL35" s="105"/>
      <c r="CM35" s="105"/>
      <c r="CN35" s="105"/>
      <c r="CO35" s="105"/>
    </row>
    <row r="36" spans="1:93" ht="13.95" customHeight="1" thickBot="1" x14ac:dyDescent="0.2">
      <c r="A36" s="108"/>
      <c r="B36" s="108"/>
      <c r="C36" s="80"/>
      <c r="D36" s="79"/>
      <c r="E36" s="14" t="str">
        <f>IF(S27="","",S27)</f>
        <v/>
      </c>
      <c r="F36" s="12" t="str">
        <f t="shared" si="4"/>
        <v/>
      </c>
      <c r="G36" s="173" t="str">
        <f>IF(Q27="","",Q27)</f>
        <v/>
      </c>
      <c r="H36" s="308" t="str">
        <f>IF(J33="","",J33)</f>
        <v>-</v>
      </c>
      <c r="I36" s="13" t="str">
        <f>IF(S30="","",S30)</f>
        <v/>
      </c>
      <c r="J36" s="12" t="str">
        <f t="shared" si="6"/>
        <v/>
      </c>
      <c r="K36" s="173" t="str">
        <f>IF(Q30="","",Q30)</f>
        <v/>
      </c>
      <c r="L36" s="308" t="str">
        <f>IF(N33="","",N33)</f>
        <v/>
      </c>
      <c r="M36" s="13" t="str">
        <f>IF(S33="","",S33)</f>
        <v/>
      </c>
      <c r="N36" s="12" t="str">
        <f>IF(M36="","","-")</f>
        <v/>
      </c>
      <c r="O36" s="173" t="str">
        <f>IF(Q33="","",Q33)</f>
        <v/>
      </c>
      <c r="P36" s="308" t="str">
        <f>IF(R33="","",R33)</f>
        <v/>
      </c>
      <c r="Q36" s="338"/>
      <c r="R36" s="339"/>
      <c r="S36" s="339"/>
      <c r="T36" s="340"/>
      <c r="U36" s="72">
        <f>Z35</f>
        <v>2</v>
      </c>
      <c r="V36" s="73" t="s">
        <v>10</v>
      </c>
      <c r="W36" s="73">
        <f>AA35</f>
        <v>1</v>
      </c>
      <c r="X36" s="74" t="s">
        <v>7</v>
      </c>
      <c r="Y36" s="1"/>
      <c r="Z36" s="43"/>
      <c r="AA36" s="42"/>
      <c r="AB36" s="43"/>
      <c r="AC36" s="42"/>
      <c r="AD36" s="41"/>
      <c r="AE36" s="42"/>
      <c r="AF36" s="42"/>
      <c r="AG36" s="41"/>
      <c r="AH36" s="167"/>
      <c r="AJ36" s="108"/>
      <c r="AK36" s="108"/>
      <c r="AL36" s="108"/>
      <c r="AM36" s="108"/>
      <c r="AN36" s="108"/>
      <c r="AO36" s="108"/>
      <c r="AP36" s="80"/>
      <c r="AQ36" s="169"/>
      <c r="AR36" s="14" t="str">
        <f>IF(BF27="","",BF27)</f>
        <v/>
      </c>
      <c r="AS36" s="12" t="str">
        <f t="shared" si="5"/>
        <v/>
      </c>
      <c r="AT36" s="173" t="str">
        <f>IF(BD27="","",BD27)</f>
        <v/>
      </c>
      <c r="AU36" s="308" t="str">
        <f>IF(AW33="","",AW33)</f>
        <v>-</v>
      </c>
      <c r="AV36" s="13">
        <f>IF(BF30="","",BF30)</f>
        <v>21</v>
      </c>
      <c r="AW36" s="12" t="str">
        <f t="shared" si="7"/>
        <v>-</v>
      </c>
      <c r="AX36" s="173">
        <f>IF(BD30="","",BD30)</f>
        <v>11</v>
      </c>
      <c r="AY36" s="308" t="str">
        <f>IF(BA33="","",BA33)</f>
        <v/>
      </c>
      <c r="AZ36" s="13" t="str">
        <f>IF(BF33="","",BF33)</f>
        <v/>
      </c>
      <c r="BA36" s="12" t="str">
        <f>IF(AZ36="","","-")</f>
        <v/>
      </c>
      <c r="BB36" s="173" t="str">
        <f>IF(BD33="","",BD33)</f>
        <v/>
      </c>
      <c r="BC36" s="308" t="str">
        <f>IF(BE33="","",BE33)</f>
        <v/>
      </c>
      <c r="BD36" s="338"/>
      <c r="BE36" s="339"/>
      <c r="BF36" s="339"/>
      <c r="BG36" s="340"/>
      <c r="BH36" s="4">
        <f>BM35</f>
        <v>3</v>
      </c>
      <c r="BI36" s="3" t="s">
        <v>10</v>
      </c>
      <c r="BJ36" s="3">
        <f>BN35</f>
        <v>0</v>
      </c>
      <c r="BK36" s="2" t="s">
        <v>7</v>
      </c>
      <c r="BL36" s="1"/>
      <c r="BM36" s="43"/>
      <c r="BN36" s="42"/>
      <c r="BO36" s="43"/>
      <c r="BP36" s="42"/>
      <c r="BQ36" s="41"/>
      <c r="BR36" s="42"/>
      <c r="BS36" s="42"/>
      <c r="BT36" s="41"/>
      <c r="BU36" s="167"/>
      <c r="BV36" s="105"/>
    </row>
    <row r="37" spans="1:93" ht="13.05" customHeight="1" thickBot="1" x14ac:dyDescent="0.25"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</row>
    <row r="38" spans="1:93" ht="12" customHeight="1" x14ac:dyDescent="0.15">
      <c r="C38" s="397" t="s">
        <v>183</v>
      </c>
      <c r="D38" s="398"/>
      <c r="E38" s="429" t="str">
        <f>C40</f>
        <v>宇田朋章</v>
      </c>
      <c r="F38" s="374"/>
      <c r="G38" s="374"/>
      <c r="H38" s="375"/>
      <c r="I38" s="373" t="str">
        <f>C43</f>
        <v>仙波史也</v>
      </c>
      <c r="J38" s="374"/>
      <c r="K38" s="374"/>
      <c r="L38" s="375"/>
      <c r="M38" s="373" t="str">
        <f>C46</f>
        <v>尾崎謙二</v>
      </c>
      <c r="N38" s="374"/>
      <c r="O38" s="374"/>
      <c r="P38" s="375"/>
      <c r="Q38" s="373" t="str">
        <f>C49</f>
        <v>合田拳斗</v>
      </c>
      <c r="R38" s="374"/>
      <c r="S38" s="374"/>
      <c r="T38" s="434"/>
      <c r="U38" s="405" t="s">
        <v>1</v>
      </c>
      <c r="V38" s="406"/>
      <c r="W38" s="406"/>
      <c r="X38" s="407"/>
      <c r="Y38" s="1"/>
      <c r="Z38" s="350" t="s">
        <v>3</v>
      </c>
      <c r="AA38" s="351"/>
      <c r="AB38" s="350" t="s">
        <v>4</v>
      </c>
      <c r="AC38" s="352"/>
      <c r="AD38" s="351"/>
      <c r="AE38" s="353" t="s">
        <v>5</v>
      </c>
      <c r="AF38" s="354"/>
      <c r="AG38" s="355"/>
      <c r="AH38" s="77"/>
      <c r="AI38" s="77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93" ht="12" customHeight="1" thickBot="1" x14ac:dyDescent="0.2">
      <c r="C39" s="399"/>
      <c r="D39" s="400"/>
      <c r="E39" s="430" t="str">
        <f>C41</f>
        <v>脇太翼</v>
      </c>
      <c r="F39" s="361"/>
      <c r="G39" s="361"/>
      <c r="H39" s="362"/>
      <c r="I39" s="360" t="str">
        <f>C44</f>
        <v>古中悠晴</v>
      </c>
      <c r="J39" s="361"/>
      <c r="K39" s="361"/>
      <c r="L39" s="362"/>
      <c r="M39" s="360" t="str">
        <f>C47</f>
        <v>塩出茂明</v>
      </c>
      <c r="N39" s="361"/>
      <c r="O39" s="361"/>
      <c r="P39" s="362"/>
      <c r="Q39" s="360" t="str">
        <f>C50</f>
        <v>菅原凌駕</v>
      </c>
      <c r="R39" s="361"/>
      <c r="S39" s="361"/>
      <c r="T39" s="411"/>
      <c r="U39" s="408" t="s">
        <v>2</v>
      </c>
      <c r="V39" s="409"/>
      <c r="W39" s="409"/>
      <c r="X39" s="410"/>
      <c r="Y39" s="1"/>
      <c r="Z39" s="176" t="s">
        <v>6</v>
      </c>
      <c r="AA39" s="177" t="s">
        <v>7</v>
      </c>
      <c r="AB39" s="176" t="s">
        <v>22</v>
      </c>
      <c r="AC39" s="177" t="s">
        <v>8</v>
      </c>
      <c r="AD39" s="178" t="s">
        <v>9</v>
      </c>
      <c r="AE39" s="177" t="s">
        <v>22</v>
      </c>
      <c r="AF39" s="177" t="s">
        <v>8</v>
      </c>
      <c r="AG39" s="178" t="s">
        <v>9</v>
      </c>
      <c r="AH39" s="77"/>
      <c r="AI39" s="77"/>
      <c r="AJ39" s="120"/>
      <c r="AK39" s="120"/>
      <c r="AL39" s="120"/>
      <c r="AM39" s="120"/>
      <c r="AN39" s="120"/>
      <c r="AO39" s="120"/>
      <c r="AP39" s="120"/>
      <c r="AQ39" s="120"/>
      <c r="AR39" s="121"/>
      <c r="AS39" s="125"/>
      <c r="AT39" s="125"/>
      <c r="AU39" s="125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3"/>
      <c r="BG39" s="123"/>
      <c r="BH39" s="123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06"/>
    </row>
    <row r="40" spans="1:93" ht="13.05" customHeight="1" x14ac:dyDescent="0.15">
      <c r="C40" s="87" t="s">
        <v>87</v>
      </c>
      <c r="D40" s="81" t="s">
        <v>0</v>
      </c>
      <c r="E40" s="424"/>
      <c r="F40" s="425"/>
      <c r="G40" s="425"/>
      <c r="H40" s="426"/>
      <c r="I40" s="5">
        <v>19</v>
      </c>
      <c r="J40" s="21" t="str">
        <f>IF(I40="","","-")</f>
        <v>-</v>
      </c>
      <c r="K40" s="27">
        <v>21</v>
      </c>
      <c r="L40" s="329" t="str">
        <f>IF(I40&lt;&gt;"",IF(I40&gt;K40,IF(I41&gt;K41,"○",IF(I42&gt;K42,"○","×")),IF(I41&gt;K41,IF(I42&gt;K42,"○","×"),"×")),"")</f>
        <v>×</v>
      </c>
      <c r="M40" s="5">
        <v>18</v>
      </c>
      <c r="N40" s="39" t="str">
        <f t="shared" ref="N40:N45" si="8">IF(M40="","","-")</f>
        <v>-</v>
      </c>
      <c r="O40" s="38">
        <v>21</v>
      </c>
      <c r="P40" s="329" t="str">
        <f>IF(M40&lt;&gt;"",IF(M40&gt;O40,IF(M41&gt;O41,"○",IF(M42&gt;O42,"○","×")),IF(M41&gt;O41,IF(M42&gt;O42,"○","×"),"×")),"")</f>
        <v>○</v>
      </c>
      <c r="Q40" s="52">
        <v>21</v>
      </c>
      <c r="R40" s="39" t="str">
        <f t="shared" ref="R40:R48" si="9">IF(Q40="","","-")</f>
        <v>-</v>
      </c>
      <c r="S40" s="27">
        <v>15</v>
      </c>
      <c r="T40" s="359" t="str">
        <f>IF(Q40&lt;&gt;"",IF(Q40&gt;S40,IF(Q41&gt;S41,"○",IF(Q42&gt;S42,"○","×")),IF(Q41&gt;S41,IF(Q42&gt;S42,"○","×"),"×")),"")</f>
        <v>○</v>
      </c>
      <c r="U40" s="309">
        <f>RANK(AH41,AH41:AH50)</f>
        <v>2</v>
      </c>
      <c r="V40" s="310"/>
      <c r="W40" s="310"/>
      <c r="X40" s="311"/>
      <c r="Y40" s="1"/>
      <c r="Z40" s="49"/>
      <c r="AA40" s="45"/>
      <c r="AB40" s="174"/>
      <c r="AC40" s="175"/>
      <c r="AD40" s="50"/>
      <c r="AE40" s="45"/>
      <c r="AF40" s="45"/>
      <c r="AG40" s="44"/>
      <c r="AH40" s="77"/>
      <c r="AI40" s="77"/>
      <c r="AM40" s="384" t="s">
        <v>28</v>
      </c>
      <c r="AN40" s="385"/>
      <c r="AO40" s="386"/>
      <c r="AP40" s="261" t="s">
        <v>97</v>
      </c>
      <c r="AQ40" s="275" t="s">
        <v>94</v>
      </c>
      <c r="AR40" s="187"/>
      <c r="AS40" s="187"/>
      <c r="AT40" s="187"/>
      <c r="AU40" s="187"/>
      <c r="AV40" s="187"/>
      <c r="AW40" s="187"/>
      <c r="AX40" s="187"/>
      <c r="AY40" s="186"/>
      <c r="AZ40" s="186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J40" s="105"/>
    </row>
    <row r="41" spans="1:93" ht="13.05" customHeight="1" thickBot="1" x14ac:dyDescent="0.2">
      <c r="C41" s="87" t="s">
        <v>92</v>
      </c>
      <c r="D41" s="163" t="s">
        <v>0</v>
      </c>
      <c r="E41" s="427"/>
      <c r="F41" s="334"/>
      <c r="G41" s="334"/>
      <c r="H41" s="335"/>
      <c r="I41" s="5">
        <v>21</v>
      </c>
      <c r="J41" s="21" t="str">
        <f>IF(I41="","","-")</f>
        <v>-</v>
      </c>
      <c r="K41" s="37">
        <v>18</v>
      </c>
      <c r="L41" s="317"/>
      <c r="M41" s="5">
        <v>21</v>
      </c>
      <c r="N41" s="21" t="str">
        <f t="shared" si="8"/>
        <v>-</v>
      </c>
      <c r="O41" s="27">
        <v>19</v>
      </c>
      <c r="P41" s="317"/>
      <c r="Q41" s="5">
        <v>21</v>
      </c>
      <c r="R41" s="21" t="str">
        <f t="shared" si="9"/>
        <v>-</v>
      </c>
      <c r="S41" s="27">
        <v>16</v>
      </c>
      <c r="T41" s="320"/>
      <c r="U41" s="312"/>
      <c r="V41" s="313"/>
      <c r="W41" s="313"/>
      <c r="X41" s="314"/>
      <c r="Y41" s="1"/>
      <c r="Z41" s="49">
        <f>COUNTIF(E40:T42,"○")</f>
        <v>2</v>
      </c>
      <c r="AA41" s="45">
        <f>COUNTIF(E40:T42,"×")</f>
        <v>1</v>
      </c>
      <c r="AB41" s="48">
        <f>(IF((E40&gt;G40),1,0))+(IF((E41&gt;G41),1,0))+(IF((E42&gt;G42),1,0))+(IF((I40&gt;K40),1,0))+(IF((I41&gt;K41),1,0))+(IF((I42&gt;K42),1,0))+(IF((M40&gt;O40),1,0))+(IF((M41&gt;O41),1,0))+(IF((M42&gt;O42),1,0))+(IF((Q40&gt;S40),1,0))+(IF((Q41&gt;S41),1,0))+(IF((Q42&gt;S42),1,0))</f>
        <v>5</v>
      </c>
      <c r="AC41" s="47">
        <f>(IF((E40&lt;G40),1,0))+(IF((E41&lt;G41),1,0))+(IF((E42&lt;G42),1,0))+(IF((I40&lt;K40),1,0))+(IF((I41&lt;K41),1,0))+(IF((I42&lt;K42),1,0))+(IF((M40&lt;O40),1,0))+(IF((M41&lt;O41),1,0))+(IF((M42&lt;O42),1,0))+(IF((Q40&lt;S40),1,0))+(IF((Q41&lt;S41),1,0))+(IF((Q42&lt;S42),1,0))</f>
        <v>3</v>
      </c>
      <c r="AD41" s="46">
        <f>AB41-AC41</f>
        <v>2</v>
      </c>
      <c r="AE41" s="45">
        <f>SUM(E40:E42,I40:I42,M40:M42,Q40:Q42)</f>
        <v>157</v>
      </c>
      <c r="AF41" s="45">
        <f>SUM(G40:G42,K40:K42,O40:O42,S40:S42)</f>
        <v>150</v>
      </c>
      <c r="AG41" s="44">
        <f>AE41-AF41</f>
        <v>7</v>
      </c>
      <c r="AH41" s="315">
        <f>(Z41-AA41)*1000+(AD41)*100+AG41</f>
        <v>1207</v>
      </c>
      <c r="AI41" s="316"/>
      <c r="AM41" s="387"/>
      <c r="AN41" s="388"/>
      <c r="AO41" s="389"/>
      <c r="AP41" s="230" t="s">
        <v>99</v>
      </c>
      <c r="AQ41" s="245" t="s">
        <v>29</v>
      </c>
      <c r="AR41" s="188"/>
      <c r="AS41" s="188"/>
      <c r="AT41" s="189"/>
      <c r="AU41" s="189">
        <v>7</v>
      </c>
      <c r="AV41" s="190">
        <v>14</v>
      </c>
      <c r="AW41" s="187"/>
      <c r="AX41" s="187"/>
      <c r="AY41" s="186"/>
      <c r="AZ41" s="186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J41" s="105"/>
    </row>
    <row r="42" spans="1:93" ht="13.05" customHeight="1" thickTop="1" thickBot="1" x14ac:dyDescent="0.2">
      <c r="C42" s="84"/>
      <c r="D42" s="161"/>
      <c r="E42" s="428"/>
      <c r="F42" s="364"/>
      <c r="G42" s="364"/>
      <c r="H42" s="365"/>
      <c r="I42" s="6">
        <v>15</v>
      </c>
      <c r="J42" s="21" t="str">
        <f>IF(I42="","","-")</f>
        <v>-</v>
      </c>
      <c r="K42" s="33">
        <v>21</v>
      </c>
      <c r="L42" s="318"/>
      <c r="M42" s="6">
        <v>21</v>
      </c>
      <c r="N42" s="34" t="str">
        <f t="shared" si="8"/>
        <v>-</v>
      </c>
      <c r="O42" s="33">
        <v>19</v>
      </c>
      <c r="P42" s="317"/>
      <c r="Q42" s="6"/>
      <c r="R42" s="34" t="str">
        <f t="shared" si="9"/>
        <v/>
      </c>
      <c r="S42" s="33"/>
      <c r="T42" s="320"/>
      <c r="U42" s="70">
        <f>Z41</f>
        <v>2</v>
      </c>
      <c r="V42" s="53" t="s">
        <v>10</v>
      </c>
      <c r="W42" s="53">
        <f>AA41</f>
        <v>1</v>
      </c>
      <c r="X42" s="71" t="s">
        <v>7</v>
      </c>
      <c r="Y42" s="1"/>
      <c r="Z42" s="49"/>
      <c r="AA42" s="45"/>
      <c r="AB42" s="49"/>
      <c r="AC42" s="45"/>
      <c r="AD42" s="44"/>
      <c r="AE42" s="45"/>
      <c r="AF42" s="45"/>
      <c r="AG42" s="44"/>
      <c r="AH42" s="184"/>
      <c r="AM42" s="390" t="s">
        <v>25</v>
      </c>
      <c r="AN42" s="391"/>
      <c r="AO42" s="392"/>
      <c r="AP42" s="231" t="s">
        <v>180</v>
      </c>
      <c r="AQ42" s="244" t="s">
        <v>91</v>
      </c>
      <c r="AR42" s="191"/>
      <c r="AS42" s="191"/>
      <c r="AT42" s="192"/>
      <c r="AU42" s="192">
        <v>21</v>
      </c>
      <c r="AV42" s="251">
        <v>21</v>
      </c>
      <c r="AW42" s="249"/>
      <c r="AX42" s="250"/>
      <c r="AY42" s="195"/>
      <c r="AZ42" s="195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CJ42" s="105"/>
    </row>
    <row r="43" spans="1:93" ht="13.05" customHeight="1" thickBot="1" x14ac:dyDescent="0.2">
      <c r="C43" s="87" t="s">
        <v>97</v>
      </c>
      <c r="D43" s="89" t="s">
        <v>94</v>
      </c>
      <c r="E43" s="23">
        <f>IF(K40="","",K40)</f>
        <v>21</v>
      </c>
      <c r="F43" s="21" t="str">
        <f t="shared" ref="F43:F51" si="10">IF(E43="","","-")</f>
        <v>-</v>
      </c>
      <c r="G43" s="172">
        <f>IF(I40="","",I40)</f>
        <v>19</v>
      </c>
      <c r="H43" s="306" t="str">
        <f>IF(L40="","",IF(L40="○","×",IF(L40="×","○")))</f>
        <v>○</v>
      </c>
      <c r="I43" s="330"/>
      <c r="J43" s="331"/>
      <c r="K43" s="331"/>
      <c r="L43" s="332"/>
      <c r="M43" s="5">
        <v>21</v>
      </c>
      <c r="N43" s="21" t="str">
        <f t="shared" si="8"/>
        <v>-</v>
      </c>
      <c r="O43" s="27">
        <v>16</v>
      </c>
      <c r="P43" s="346" t="str">
        <f>IF(M43&lt;&gt;"",IF(M43&gt;O43,IF(M44&gt;O44,"○",IF(M45&gt;O45,"○","×")),IF(M44&gt;O44,IF(M45&gt;O45,"○","×"),"×")),"")</f>
        <v>○</v>
      </c>
      <c r="Q43" s="5">
        <v>21</v>
      </c>
      <c r="R43" s="21" t="str">
        <f t="shared" si="9"/>
        <v>-</v>
      </c>
      <c r="S43" s="27">
        <v>18</v>
      </c>
      <c r="T43" s="319" t="str">
        <f>IF(Q43&lt;&gt;"",IF(Q43&gt;S43,IF(Q44&gt;S44,"○",IF(Q45&gt;S45,"○","×")),IF(Q44&gt;S44,IF(Q45&gt;S45,"○","×"),"×")),"")</f>
        <v>○</v>
      </c>
      <c r="U43" s="309">
        <f>RANK(AH44,AH41:AH50)</f>
        <v>1</v>
      </c>
      <c r="V43" s="310"/>
      <c r="W43" s="310"/>
      <c r="X43" s="311"/>
      <c r="Y43" s="1"/>
      <c r="Z43" s="174"/>
      <c r="AA43" s="175"/>
      <c r="AB43" s="174"/>
      <c r="AC43" s="175"/>
      <c r="AD43" s="50"/>
      <c r="AE43" s="175"/>
      <c r="AF43" s="175"/>
      <c r="AG43" s="50"/>
      <c r="AH43" s="184"/>
      <c r="AM43" s="387"/>
      <c r="AN43" s="388"/>
      <c r="AO43" s="389"/>
      <c r="AP43" s="230" t="s">
        <v>52</v>
      </c>
      <c r="AQ43" s="245" t="s">
        <v>90</v>
      </c>
      <c r="AR43" s="204"/>
      <c r="AS43" s="189">
        <v>17</v>
      </c>
      <c r="AT43" s="190">
        <v>14</v>
      </c>
      <c r="AU43" s="256"/>
      <c r="AV43" s="257"/>
      <c r="AW43" s="187"/>
      <c r="AX43" s="259"/>
      <c r="AY43" s="195"/>
      <c r="AZ43" s="195"/>
      <c r="BA43" s="106"/>
      <c r="BB43" s="106"/>
      <c r="BC43" s="106"/>
      <c r="BD43" s="106"/>
      <c r="BE43" s="106"/>
      <c r="BF43" s="106"/>
      <c r="BG43" s="106"/>
      <c r="BH43" s="106"/>
      <c r="BI43" s="106"/>
      <c r="BK43" s="106"/>
      <c r="CJ43" s="105"/>
    </row>
    <row r="44" spans="1:93" ht="13.05" customHeight="1" thickTop="1" thickBot="1" x14ac:dyDescent="0.2">
      <c r="C44" s="87" t="s">
        <v>99</v>
      </c>
      <c r="D44" s="81" t="s">
        <v>29</v>
      </c>
      <c r="E44" s="23">
        <f>IF(K41="","",K41)</f>
        <v>18</v>
      </c>
      <c r="F44" s="21" t="str">
        <f t="shared" si="10"/>
        <v>-</v>
      </c>
      <c r="G44" s="172">
        <f>IF(I41="","",I41)</f>
        <v>21</v>
      </c>
      <c r="H44" s="307" t="str">
        <f>IF(J41="","",J41)</f>
        <v>-</v>
      </c>
      <c r="I44" s="333"/>
      <c r="J44" s="334"/>
      <c r="K44" s="334"/>
      <c r="L44" s="335"/>
      <c r="M44" s="5">
        <v>21</v>
      </c>
      <c r="N44" s="21" t="str">
        <f t="shared" si="8"/>
        <v>-</v>
      </c>
      <c r="O44" s="27">
        <v>16</v>
      </c>
      <c r="P44" s="317"/>
      <c r="Q44" s="5">
        <v>21</v>
      </c>
      <c r="R44" s="21" t="str">
        <f t="shared" si="9"/>
        <v>-</v>
      </c>
      <c r="S44" s="27">
        <v>13</v>
      </c>
      <c r="T44" s="320"/>
      <c r="U44" s="312"/>
      <c r="V44" s="313"/>
      <c r="W44" s="313"/>
      <c r="X44" s="314"/>
      <c r="Y44" s="1"/>
      <c r="Z44" s="49">
        <f>COUNTIF(E43:T45,"○")</f>
        <v>3</v>
      </c>
      <c r="AA44" s="45">
        <f>COUNTIF(E43:T45,"×")</f>
        <v>0</v>
      </c>
      <c r="AB44" s="48">
        <f>(IF((E43&gt;G43),1,0))+(IF((E44&gt;G44),1,0))+(IF((E45&gt;G45),1,0))+(IF((I43&gt;K43),1,0))+(IF((I44&gt;K44),1,0))+(IF((I45&gt;K45),1,0))+(IF((M43&gt;O43),1,0))+(IF((M44&gt;O44),1,0))+(IF((M45&gt;O45),1,0))+(IF((Q43&gt;S43),1,0))+(IF((Q44&gt;S44),1,0))+(IF((Q45&gt;S45),1,0))</f>
        <v>6</v>
      </c>
      <c r="AC44" s="47">
        <f>(IF((E43&lt;G43),1,0))+(IF((E44&lt;G44),1,0))+(IF((E45&lt;G45),1,0))+(IF((I43&lt;K43),1,0))+(IF((I44&lt;K44),1,0))+(IF((I45&lt;K45),1,0))+(IF((M43&lt;O43),1,0))+(IF((M44&lt;O44),1,0))+(IF((M45&lt;O45),1,0))+(IF((Q43&lt;S43),1,0))+(IF((Q44&lt;S44),1,0))+(IF((Q45&lt;S45),1,0))</f>
        <v>1</v>
      </c>
      <c r="AD44" s="46">
        <f>AB44-AC44</f>
        <v>5</v>
      </c>
      <c r="AE44" s="45">
        <f>SUM(E43:E45,I43:I45,M43:M45,Q43:Q45)</f>
        <v>144</v>
      </c>
      <c r="AF44" s="45">
        <f>SUM(G43:G45,K43:K45,O43:O45,S43:S45)</f>
        <v>118</v>
      </c>
      <c r="AG44" s="44">
        <f>AE44-AF44</f>
        <v>26</v>
      </c>
      <c r="AH44" s="315">
        <f>(Z44-AA44)*1000+(AD44)*100+AG44</f>
        <v>3526</v>
      </c>
      <c r="AI44" s="316"/>
      <c r="AM44" s="390" t="s">
        <v>27</v>
      </c>
      <c r="AN44" s="391"/>
      <c r="AO44" s="392"/>
      <c r="AP44" s="231" t="s">
        <v>89</v>
      </c>
      <c r="AQ44" s="244" t="s">
        <v>0</v>
      </c>
      <c r="AR44" s="248"/>
      <c r="AS44" s="239">
        <v>21</v>
      </c>
      <c r="AT44" s="240">
        <v>21</v>
      </c>
      <c r="AU44" s="187"/>
      <c r="AV44" s="187"/>
      <c r="AW44" s="187"/>
      <c r="AX44" s="259"/>
      <c r="AY44" s="187"/>
      <c r="AZ44" s="187"/>
      <c r="BA44" s="136" t="s">
        <v>11</v>
      </c>
      <c r="BB44" s="122"/>
      <c r="BC44" s="106"/>
      <c r="BD44" s="106"/>
      <c r="BE44" s="106"/>
      <c r="BF44" s="106"/>
      <c r="BG44" s="106"/>
      <c r="BH44" s="106"/>
      <c r="BI44" s="135"/>
      <c r="BJ44" s="135"/>
      <c r="BK44" s="135"/>
      <c r="CJ44" s="105"/>
    </row>
    <row r="45" spans="1:93" ht="13.05" customHeight="1" thickTop="1" thickBot="1" x14ac:dyDescent="0.2">
      <c r="C45" s="84"/>
      <c r="D45" s="83"/>
      <c r="E45" s="36">
        <f>IF(K42="","",K42)</f>
        <v>21</v>
      </c>
      <c r="F45" s="21" t="str">
        <f t="shared" si="10"/>
        <v>-</v>
      </c>
      <c r="G45" s="35">
        <f>IF(I42="","",I42)</f>
        <v>15</v>
      </c>
      <c r="H45" s="420" t="str">
        <f>IF(J42="","",J42)</f>
        <v>-</v>
      </c>
      <c r="I45" s="363"/>
      <c r="J45" s="364"/>
      <c r="K45" s="364"/>
      <c r="L45" s="365"/>
      <c r="M45" s="6"/>
      <c r="N45" s="21" t="str">
        <f t="shared" si="8"/>
        <v/>
      </c>
      <c r="O45" s="33"/>
      <c r="P45" s="318"/>
      <c r="Q45" s="6"/>
      <c r="R45" s="34" t="str">
        <f t="shared" si="9"/>
        <v/>
      </c>
      <c r="S45" s="33"/>
      <c r="T45" s="321"/>
      <c r="U45" s="70">
        <f>Z44</f>
        <v>3</v>
      </c>
      <c r="V45" s="53" t="s">
        <v>10</v>
      </c>
      <c r="W45" s="53">
        <f>AA44</f>
        <v>0</v>
      </c>
      <c r="X45" s="71" t="s">
        <v>7</v>
      </c>
      <c r="Y45" s="1"/>
      <c r="Z45" s="43"/>
      <c r="AA45" s="42"/>
      <c r="AB45" s="43"/>
      <c r="AC45" s="42"/>
      <c r="AD45" s="41"/>
      <c r="AE45" s="42"/>
      <c r="AF45" s="42"/>
      <c r="AG45" s="41"/>
      <c r="AH45" s="184"/>
      <c r="AM45" s="387"/>
      <c r="AN45" s="388"/>
      <c r="AO45" s="389"/>
      <c r="AP45" s="230" t="s">
        <v>51</v>
      </c>
      <c r="AQ45" s="245" t="s">
        <v>29</v>
      </c>
      <c r="AR45" s="187"/>
      <c r="AS45" s="187"/>
      <c r="AT45" s="187"/>
      <c r="AU45" s="187"/>
      <c r="AV45" s="192"/>
      <c r="AW45" s="192">
        <v>21</v>
      </c>
      <c r="AX45" s="251">
        <v>21</v>
      </c>
      <c r="AY45" s="187"/>
      <c r="AZ45" s="187"/>
      <c r="BA45" s="304" t="s">
        <v>89</v>
      </c>
      <c r="BB45" s="305"/>
      <c r="BC45" s="305"/>
      <c r="BD45" s="305"/>
      <c r="BE45" s="305"/>
      <c r="BF45" s="402" t="s">
        <v>0</v>
      </c>
      <c r="BG45" s="305"/>
      <c r="BH45" s="305"/>
      <c r="BI45" s="305"/>
      <c r="BJ45" s="305"/>
      <c r="BK45" s="305"/>
      <c r="BL45" s="403"/>
      <c r="CK45" s="106"/>
      <c r="CL45" s="106"/>
    </row>
    <row r="46" spans="1:93" ht="13.05" customHeight="1" thickTop="1" thickBot="1" x14ac:dyDescent="0.2">
      <c r="C46" s="82" t="s">
        <v>13</v>
      </c>
      <c r="D46" s="89" t="s">
        <v>0</v>
      </c>
      <c r="E46" s="23">
        <f>IF(O40="","",O40)</f>
        <v>21</v>
      </c>
      <c r="F46" s="24" t="str">
        <f t="shared" si="10"/>
        <v>-</v>
      </c>
      <c r="G46" s="172">
        <f>IF(M40="","",M40)</f>
        <v>18</v>
      </c>
      <c r="H46" s="306" t="str">
        <f>IF(P40="","",IF(P40="○","×",IF(P40="×","○")))</f>
        <v>×</v>
      </c>
      <c r="I46" s="22">
        <f>IF(O43="","",O43)</f>
        <v>16</v>
      </c>
      <c r="J46" s="21" t="str">
        <f t="shared" ref="J46:J51" si="11">IF(I46="","","-")</f>
        <v>-</v>
      </c>
      <c r="K46" s="172">
        <f>IF(M43="","",M43)</f>
        <v>21</v>
      </c>
      <c r="L46" s="306" t="str">
        <f>IF(P43="","",IF(P43="○","×",IF(P43="×","○")))</f>
        <v>×</v>
      </c>
      <c r="M46" s="330"/>
      <c r="N46" s="331"/>
      <c r="O46" s="331"/>
      <c r="P46" s="332"/>
      <c r="Q46" s="5">
        <v>21</v>
      </c>
      <c r="R46" s="21" t="str">
        <f t="shared" si="9"/>
        <v>-</v>
      </c>
      <c r="S46" s="27">
        <v>11</v>
      </c>
      <c r="T46" s="320" t="str">
        <f>IF(Q46&lt;&gt;"",IF(Q46&gt;S46,IF(Q47&gt;S47,"○",IF(Q48&gt;S48,"○","×")),IF(Q47&gt;S47,IF(Q48&gt;S48,"○","×"),"×")),"")</f>
        <v>○</v>
      </c>
      <c r="U46" s="309">
        <f>RANK(AH47,AH41:AH50)</f>
        <v>3</v>
      </c>
      <c r="V46" s="310"/>
      <c r="W46" s="310"/>
      <c r="X46" s="311"/>
      <c r="Y46" s="1"/>
      <c r="Z46" s="49"/>
      <c r="AA46" s="45"/>
      <c r="AB46" s="49"/>
      <c r="AC46" s="45"/>
      <c r="AD46" s="44"/>
      <c r="AE46" s="45"/>
      <c r="AF46" s="45"/>
      <c r="AG46" s="44"/>
      <c r="AH46" s="184"/>
      <c r="AM46" s="390" t="s">
        <v>24</v>
      </c>
      <c r="AN46" s="391"/>
      <c r="AO46" s="392"/>
      <c r="AP46" s="231" t="s">
        <v>36</v>
      </c>
      <c r="AQ46" s="244" t="s">
        <v>0</v>
      </c>
      <c r="AR46" s="187"/>
      <c r="AS46" s="187"/>
      <c r="AT46" s="187"/>
      <c r="AU46" s="187"/>
      <c r="AV46" s="192"/>
      <c r="AW46" s="192">
        <v>19</v>
      </c>
      <c r="AX46" s="193">
        <v>14</v>
      </c>
      <c r="AY46" s="252"/>
      <c r="AZ46" s="253"/>
      <c r="BA46" s="302" t="s">
        <v>203</v>
      </c>
      <c r="BB46" s="303"/>
      <c r="BC46" s="303"/>
      <c r="BD46" s="303"/>
      <c r="BE46" s="303"/>
      <c r="BF46" s="303" t="s">
        <v>0</v>
      </c>
      <c r="BG46" s="303"/>
      <c r="BH46" s="303"/>
      <c r="BI46" s="303"/>
      <c r="BJ46" s="303"/>
      <c r="BK46" s="303"/>
      <c r="BL46" s="401"/>
      <c r="CK46" s="106"/>
      <c r="CL46" s="106"/>
    </row>
    <row r="47" spans="1:93" ht="13.05" customHeight="1" thickTop="1" thickBot="1" x14ac:dyDescent="0.25">
      <c r="C47" s="82" t="s">
        <v>188</v>
      </c>
      <c r="D47" s="81" t="s">
        <v>19</v>
      </c>
      <c r="E47" s="23">
        <f>IF(O41="","",O41)</f>
        <v>19</v>
      </c>
      <c r="F47" s="21" t="str">
        <f t="shared" si="10"/>
        <v>-</v>
      </c>
      <c r="G47" s="172">
        <f>IF(M41="","",M41)</f>
        <v>21</v>
      </c>
      <c r="H47" s="307" t="str">
        <f>IF(J44="","",J44)</f>
        <v/>
      </c>
      <c r="I47" s="22">
        <f>IF(O44="","",O44)</f>
        <v>16</v>
      </c>
      <c r="J47" s="21" t="str">
        <f t="shared" si="11"/>
        <v>-</v>
      </c>
      <c r="K47" s="172">
        <f>IF(M44="","",M44)</f>
        <v>21</v>
      </c>
      <c r="L47" s="307" t="str">
        <f>IF(N44="","",N44)</f>
        <v>-</v>
      </c>
      <c r="M47" s="333"/>
      <c r="N47" s="334"/>
      <c r="O47" s="334"/>
      <c r="P47" s="335"/>
      <c r="Q47" s="5">
        <v>18</v>
      </c>
      <c r="R47" s="21" t="str">
        <f t="shared" si="9"/>
        <v>-</v>
      </c>
      <c r="S47" s="27">
        <v>21</v>
      </c>
      <c r="T47" s="320"/>
      <c r="U47" s="312"/>
      <c r="V47" s="313"/>
      <c r="W47" s="313"/>
      <c r="X47" s="314"/>
      <c r="Y47" s="1"/>
      <c r="Z47" s="49">
        <f>COUNTIF(E46:T48,"○")</f>
        <v>1</v>
      </c>
      <c r="AA47" s="45">
        <f>COUNTIF(E46:T48,"×")</f>
        <v>2</v>
      </c>
      <c r="AB47" s="48">
        <f>(IF((E46&gt;G46),1,0))+(IF((E47&gt;G47),1,0))+(IF((E48&gt;G48),1,0))+(IF((I46&gt;K46),1,0))+(IF((I47&gt;K47),1,0))+(IF((I48&gt;K48),1,0))+(IF((M46&gt;O46),1,0))+(IF((M47&gt;O47),1,0))+(IF((M48&gt;O48),1,0))+(IF((Q46&gt;S46),1,0))+(IF((Q47&gt;S47),1,0))+(IF((Q48&gt;S48),1,0))</f>
        <v>3</v>
      </c>
      <c r="AC47" s="47">
        <f>(IF((E46&lt;G46),1,0))+(IF((E47&lt;G47),1,0))+(IF((E48&lt;G48),1,0))+(IF((I46&lt;K46),1,0))+(IF((I47&lt;K47),1,0))+(IF((I48&lt;K48),1,0))+(IF((M46&lt;O46),1,0))+(IF((M47&lt;O47),1,0))+(IF((M48&lt;O48),1,0))+(IF((Q46&lt;S46),1,0))+(IF((Q47&lt;S47),1,0))+(IF((Q48&lt;S48),1,0))</f>
        <v>5</v>
      </c>
      <c r="AD47" s="46">
        <f>AB47-AC47</f>
        <v>-2</v>
      </c>
      <c r="AE47" s="45">
        <f>SUM(E46:E48,I46:I48,M46:M48,Q46:Q48)</f>
        <v>151</v>
      </c>
      <c r="AF47" s="45">
        <f>SUM(G46:G48,K46:K48,O46:O48,S46:S48)</f>
        <v>143</v>
      </c>
      <c r="AG47" s="44">
        <f>AE47-AF47</f>
        <v>8</v>
      </c>
      <c r="AH47" s="315">
        <f>(Z47-AA47)*1000+(AD47)*100+AG47</f>
        <v>-1192</v>
      </c>
      <c r="AI47" s="316"/>
      <c r="AM47" s="387"/>
      <c r="AN47" s="388"/>
      <c r="AO47" s="389"/>
      <c r="AP47" s="230" t="s">
        <v>49</v>
      </c>
      <c r="AQ47" s="245" t="s">
        <v>0</v>
      </c>
      <c r="AR47" s="254"/>
      <c r="AS47" s="236">
        <v>21</v>
      </c>
      <c r="AT47" s="237">
        <v>21</v>
      </c>
      <c r="AU47" s="187"/>
      <c r="AV47" s="187"/>
      <c r="AW47" s="187"/>
      <c r="AX47" s="198"/>
      <c r="AY47" s="187"/>
      <c r="AZ47" s="187"/>
      <c r="BA47" s="143" t="s">
        <v>12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CK47" s="106"/>
      <c r="CL47" s="106"/>
    </row>
    <row r="48" spans="1:93" ht="13.05" customHeight="1" thickTop="1" thickBot="1" x14ac:dyDescent="0.2">
      <c r="C48" s="84"/>
      <c r="D48" s="86"/>
      <c r="E48" s="36">
        <f>IF(O42="","",O42)</f>
        <v>19</v>
      </c>
      <c r="F48" s="34" t="str">
        <f t="shared" si="10"/>
        <v>-</v>
      </c>
      <c r="G48" s="35">
        <f>IF(M42="","",M42)</f>
        <v>21</v>
      </c>
      <c r="H48" s="420" t="str">
        <f>IF(J45="","",J45)</f>
        <v/>
      </c>
      <c r="I48" s="51" t="str">
        <f>IF(O45="","",O45)</f>
        <v/>
      </c>
      <c r="J48" s="21" t="str">
        <f t="shared" si="11"/>
        <v/>
      </c>
      <c r="K48" s="35" t="str">
        <f>IF(M45="","",M45)</f>
        <v/>
      </c>
      <c r="L48" s="420" t="str">
        <f>IF(N45="","",N45)</f>
        <v/>
      </c>
      <c r="M48" s="363"/>
      <c r="N48" s="364"/>
      <c r="O48" s="364"/>
      <c r="P48" s="365"/>
      <c r="Q48" s="6">
        <v>21</v>
      </c>
      <c r="R48" s="21" t="str">
        <f t="shared" si="9"/>
        <v>-</v>
      </c>
      <c r="S48" s="33">
        <v>9</v>
      </c>
      <c r="T48" s="321"/>
      <c r="U48" s="70">
        <f>Z47</f>
        <v>1</v>
      </c>
      <c r="V48" s="53" t="s">
        <v>10</v>
      </c>
      <c r="W48" s="53">
        <f>AA47</f>
        <v>2</v>
      </c>
      <c r="X48" s="71" t="s">
        <v>7</v>
      </c>
      <c r="Y48" s="1"/>
      <c r="Z48" s="49"/>
      <c r="AA48" s="45"/>
      <c r="AB48" s="49"/>
      <c r="AC48" s="45"/>
      <c r="AD48" s="44"/>
      <c r="AE48" s="45"/>
      <c r="AF48" s="45"/>
      <c r="AG48" s="44"/>
      <c r="AH48" s="184"/>
      <c r="AM48" s="390" t="s">
        <v>26</v>
      </c>
      <c r="AN48" s="391"/>
      <c r="AO48" s="392"/>
      <c r="AP48" s="231" t="s">
        <v>87</v>
      </c>
      <c r="AQ48" s="244" t="s">
        <v>0</v>
      </c>
      <c r="AR48" s="199"/>
      <c r="AS48" s="200">
        <v>19</v>
      </c>
      <c r="AT48" s="201">
        <v>14</v>
      </c>
      <c r="AU48" s="203"/>
      <c r="AV48" s="194"/>
      <c r="AW48" s="187"/>
      <c r="AX48" s="198"/>
      <c r="AY48" s="187"/>
      <c r="AZ48" s="187"/>
      <c r="BA48" s="304" t="str">
        <f>AP50</f>
        <v>森勇気</v>
      </c>
      <c r="BB48" s="305"/>
      <c r="BC48" s="305"/>
      <c r="BD48" s="305"/>
      <c r="BE48" s="305"/>
      <c r="BF48" s="305" t="s">
        <v>0</v>
      </c>
      <c r="BG48" s="305"/>
      <c r="BH48" s="305"/>
      <c r="BI48" s="305"/>
      <c r="BJ48" s="305"/>
      <c r="BK48" s="305"/>
      <c r="BL48" s="403"/>
      <c r="CK48" s="106"/>
      <c r="CL48" s="106"/>
    </row>
    <row r="49" spans="1:92" ht="13.05" customHeight="1" thickBot="1" x14ac:dyDescent="0.2">
      <c r="C49" s="87" t="s">
        <v>74</v>
      </c>
      <c r="D49" s="162" t="s">
        <v>70</v>
      </c>
      <c r="E49" s="23">
        <f>IF(S40="","",S40)</f>
        <v>15</v>
      </c>
      <c r="F49" s="21" t="str">
        <f t="shared" si="10"/>
        <v>-</v>
      </c>
      <c r="G49" s="172">
        <f>IF(Q40="","",Q40)</f>
        <v>21</v>
      </c>
      <c r="H49" s="306" t="str">
        <f>IF(T40="","",IF(T40="○","×",IF(T40="×","○")))</f>
        <v>×</v>
      </c>
      <c r="I49" s="22">
        <f>IF(S43="","",S43)</f>
        <v>18</v>
      </c>
      <c r="J49" s="24" t="str">
        <f t="shared" si="11"/>
        <v>-</v>
      </c>
      <c r="K49" s="172">
        <f>IF(Q43="","",Q43)</f>
        <v>21</v>
      </c>
      <c r="L49" s="306" t="str">
        <f>IF(T43="","",IF(T43="○","×",IF(T43="×","○")))</f>
        <v>×</v>
      </c>
      <c r="M49" s="25">
        <f>IF(S46="","",S46)</f>
        <v>11</v>
      </c>
      <c r="N49" s="21" t="str">
        <f>IF(M49="","","-")</f>
        <v>-</v>
      </c>
      <c r="O49" s="171">
        <f>IF(Q46="","",Q46)</f>
        <v>21</v>
      </c>
      <c r="P49" s="306" t="str">
        <f>IF(T46="","",IF(T46="○","×",IF(T46="×","○")))</f>
        <v>×</v>
      </c>
      <c r="Q49" s="330"/>
      <c r="R49" s="331"/>
      <c r="S49" s="331"/>
      <c r="T49" s="336"/>
      <c r="U49" s="309">
        <f>RANK(AH50,AH41:AH50)</f>
        <v>4</v>
      </c>
      <c r="V49" s="310"/>
      <c r="W49" s="310"/>
      <c r="X49" s="311"/>
      <c r="Y49" s="1"/>
      <c r="Z49" s="174"/>
      <c r="AA49" s="175"/>
      <c r="AB49" s="174"/>
      <c r="AC49" s="175"/>
      <c r="AD49" s="50"/>
      <c r="AE49" s="175"/>
      <c r="AF49" s="175"/>
      <c r="AG49" s="50"/>
      <c r="AH49" s="184"/>
      <c r="AM49" s="387"/>
      <c r="AN49" s="388"/>
      <c r="AO49" s="389"/>
      <c r="AP49" s="230" t="s">
        <v>92</v>
      </c>
      <c r="AQ49" s="245" t="s">
        <v>0</v>
      </c>
      <c r="AR49" s="202"/>
      <c r="AS49" s="202"/>
      <c r="AT49" s="192"/>
      <c r="AU49" s="192">
        <v>10</v>
      </c>
      <c r="AV49" s="193">
        <v>16</v>
      </c>
      <c r="AW49" s="191"/>
      <c r="AX49" s="197"/>
      <c r="AY49" s="187"/>
      <c r="AZ49" s="187"/>
      <c r="BA49" s="302" t="str">
        <f>AP51</f>
        <v>日下大雅</v>
      </c>
      <c r="BB49" s="303"/>
      <c r="BC49" s="303"/>
      <c r="BD49" s="303"/>
      <c r="BE49" s="303"/>
      <c r="BF49" s="303" t="s">
        <v>0</v>
      </c>
      <c r="BG49" s="303"/>
      <c r="BH49" s="303"/>
      <c r="BI49" s="303"/>
      <c r="BJ49" s="303"/>
      <c r="BK49" s="303"/>
      <c r="BL49" s="401"/>
      <c r="CK49" s="106"/>
      <c r="CL49" s="106"/>
    </row>
    <row r="50" spans="1:92" ht="13.05" customHeight="1" thickTop="1" thickBot="1" x14ac:dyDescent="0.2">
      <c r="C50" s="87" t="s">
        <v>100</v>
      </c>
      <c r="D50" s="163" t="s">
        <v>70</v>
      </c>
      <c r="E50" s="23">
        <f>IF(S41="","",S41)</f>
        <v>16</v>
      </c>
      <c r="F50" s="21" t="str">
        <f t="shared" si="10"/>
        <v>-</v>
      </c>
      <c r="G50" s="172">
        <f>IF(Q41="","",Q41)</f>
        <v>21</v>
      </c>
      <c r="H50" s="307" t="str">
        <f>IF(J47="","",J47)</f>
        <v>-</v>
      </c>
      <c r="I50" s="22">
        <f>IF(S44="","",S44)</f>
        <v>13</v>
      </c>
      <c r="J50" s="21" t="str">
        <f t="shared" si="11"/>
        <v>-</v>
      </c>
      <c r="K50" s="172">
        <f>IF(Q44="","",Q44)</f>
        <v>21</v>
      </c>
      <c r="L50" s="307" t="str">
        <f>IF(N47="","",N47)</f>
        <v/>
      </c>
      <c r="M50" s="22">
        <f>IF(S47="","",S47)</f>
        <v>21</v>
      </c>
      <c r="N50" s="21" t="str">
        <f>IF(M50="","","-")</f>
        <v>-</v>
      </c>
      <c r="O50" s="172">
        <f>IF(Q47="","",Q47)</f>
        <v>18</v>
      </c>
      <c r="P50" s="307" t="str">
        <f>IF(R47="","",R47)</f>
        <v>-</v>
      </c>
      <c r="Q50" s="333"/>
      <c r="R50" s="334"/>
      <c r="S50" s="334"/>
      <c r="T50" s="337"/>
      <c r="U50" s="312"/>
      <c r="V50" s="313"/>
      <c r="W50" s="313"/>
      <c r="X50" s="314"/>
      <c r="Y50" s="1"/>
      <c r="Z50" s="49">
        <f>COUNTIF(E49:T51,"○")</f>
        <v>0</v>
      </c>
      <c r="AA50" s="45">
        <f>COUNTIF(E49:T51,"×")</f>
        <v>3</v>
      </c>
      <c r="AB50" s="48">
        <f>(IF((E49&gt;G49),1,0))+(IF((E50&gt;G50),1,0))+(IF((E51&gt;G51),1,0))+(IF((I49&gt;K49),1,0))+(IF((I50&gt;K50),1,0))+(IF((I51&gt;K51),1,0))+(IF((M49&gt;O49),1,0))+(IF((M50&gt;O50),1,0))+(IF((M51&gt;O51),1,0))+(IF((Q49&gt;S49),1,0))+(IF((Q50&gt;S50),1,0))+(IF((Q51&gt;S51),1,0))</f>
        <v>1</v>
      </c>
      <c r="AC50" s="47">
        <f>(IF((E49&lt;G49),1,0))+(IF((E50&lt;G50),1,0))+(IF((E51&lt;G51),1,0))+(IF((I49&lt;K49),1,0))+(IF((I50&lt;K50),1,0))+(IF((I51&lt;K51),1,0))+(IF((M49&lt;O49),1,0))+(IF((M50&lt;O50),1,0))+(IF((M51&lt;O51),1,0))+(IF((Q49&lt;S49),1,0))+(IF((Q50&lt;S50),1,0))+(IF((Q51&lt;S51),1,0))</f>
        <v>6</v>
      </c>
      <c r="AD50" s="46">
        <f>AB50-AC50</f>
        <v>-5</v>
      </c>
      <c r="AE50" s="45">
        <f>SUM(E49:E51,I49:I51,M49:M51,Q49:Q51)</f>
        <v>103</v>
      </c>
      <c r="AF50" s="45">
        <f>SUM(G49:G51,K49:K51,O49:O51,S49:S51)</f>
        <v>144</v>
      </c>
      <c r="AG50" s="44">
        <f>AE50-AF50</f>
        <v>-41</v>
      </c>
      <c r="AH50" s="315">
        <f>(Z50-AA50)*1000+(AD50)*100+AG50</f>
        <v>-3541</v>
      </c>
      <c r="AI50" s="316"/>
      <c r="AM50" s="390" t="s">
        <v>23</v>
      </c>
      <c r="AN50" s="391"/>
      <c r="AO50" s="392"/>
      <c r="AP50" s="231" t="s">
        <v>95</v>
      </c>
      <c r="AQ50" s="244" t="s">
        <v>0</v>
      </c>
      <c r="AR50" s="258"/>
      <c r="AS50" s="256"/>
      <c r="AT50" s="239"/>
      <c r="AU50" s="239">
        <v>21</v>
      </c>
      <c r="AV50" s="240">
        <v>21</v>
      </c>
      <c r="AW50" s="187"/>
      <c r="AX50" s="187"/>
      <c r="AY50" s="195"/>
      <c r="AZ50" s="195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CJ50" s="105"/>
    </row>
    <row r="51" spans="1:92" ht="13.05" customHeight="1" thickTop="1" thickBot="1" x14ac:dyDescent="0.2">
      <c r="C51" s="80"/>
      <c r="D51" s="79"/>
      <c r="E51" s="14" t="str">
        <f>IF(S42="","",S42)</f>
        <v/>
      </c>
      <c r="F51" s="12" t="str">
        <f t="shared" si="10"/>
        <v/>
      </c>
      <c r="G51" s="173" t="str">
        <f>IF(Q42="","",Q42)</f>
        <v/>
      </c>
      <c r="H51" s="308" t="str">
        <f>IF(J48="","",J48)</f>
        <v/>
      </c>
      <c r="I51" s="13" t="str">
        <f>IF(S45="","",S45)</f>
        <v/>
      </c>
      <c r="J51" s="12" t="str">
        <f t="shared" si="11"/>
        <v/>
      </c>
      <c r="K51" s="173" t="str">
        <f>IF(Q45="","",Q45)</f>
        <v/>
      </c>
      <c r="L51" s="308" t="str">
        <f>IF(N48="","",N48)</f>
        <v/>
      </c>
      <c r="M51" s="13">
        <f>IF(S48="","",S48)</f>
        <v>9</v>
      </c>
      <c r="N51" s="12" t="str">
        <f>IF(M51="","","-")</f>
        <v>-</v>
      </c>
      <c r="O51" s="173">
        <f>IF(Q48="","",Q48)</f>
        <v>21</v>
      </c>
      <c r="P51" s="308" t="str">
        <f>IF(R48="","",R48)</f>
        <v>-</v>
      </c>
      <c r="Q51" s="338"/>
      <c r="R51" s="339"/>
      <c r="S51" s="339"/>
      <c r="T51" s="340"/>
      <c r="U51" s="72">
        <f>Z50</f>
        <v>0</v>
      </c>
      <c r="V51" s="73" t="s">
        <v>10</v>
      </c>
      <c r="W51" s="73">
        <f>AA50</f>
        <v>3</v>
      </c>
      <c r="X51" s="74" t="s">
        <v>7</v>
      </c>
      <c r="Y51" s="1"/>
      <c r="Z51" s="43"/>
      <c r="AA51" s="42"/>
      <c r="AB51" s="43"/>
      <c r="AC51" s="42"/>
      <c r="AD51" s="41"/>
      <c r="AE51" s="42"/>
      <c r="AF51" s="42"/>
      <c r="AG51" s="41"/>
      <c r="AH51" s="167"/>
      <c r="AM51" s="393"/>
      <c r="AN51" s="394"/>
      <c r="AO51" s="395"/>
      <c r="AP51" s="246" t="s">
        <v>96</v>
      </c>
      <c r="AQ51" s="247" t="s">
        <v>0</v>
      </c>
      <c r="AR51" s="187"/>
      <c r="AS51" s="187"/>
      <c r="AT51" s="187"/>
      <c r="AU51" s="187"/>
      <c r="AV51" s="187"/>
      <c r="AW51" s="187"/>
      <c r="AX51" s="187"/>
      <c r="AY51" s="195"/>
      <c r="AZ51" s="195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CJ51" s="105"/>
    </row>
    <row r="52" spans="1:92" ht="12" customHeight="1" x14ac:dyDescent="0.2"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8"/>
      <c r="AK52" s="108"/>
      <c r="AL52" s="108"/>
      <c r="AM52" s="108"/>
      <c r="AN52" s="108"/>
      <c r="AO52" s="108"/>
      <c r="AP52" s="108"/>
      <c r="AQ52" s="108"/>
      <c r="AT52" s="129"/>
      <c r="AU52" s="128"/>
      <c r="AV52" s="110"/>
      <c r="AW52" s="111"/>
      <c r="AX52" s="110"/>
      <c r="AY52" s="110"/>
      <c r="AZ52" s="110"/>
      <c r="BA52" s="111"/>
      <c r="BB52" s="110"/>
      <c r="BC52" s="110"/>
      <c r="BD52" s="110"/>
      <c r="BE52" s="111"/>
      <c r="BF52" s="110"/>
      <c r="BG52" s="110"/>
      <c r="BH52" s="110"/>
      <c r="BI52" s="110"/>
      <c r="BJ52" s="110"/>
      <c r="BK52" s="110"/>
      <c r="BL52" s="105"/>
      <c r="BM52" s="105"/>
      <c r="BN52" s="105"/>
      <c r="BO52" s="105"/>
      <c r="CK52" s="106"/>
      <c r="CL52" s="106"/>
      <c r="CM52" s="106"/>
      <c r="CN52" s="106"/>
    </row>
    <row r="53" spans="1:92" ht="12" customHeight="1" x14ac:dyDescent="0.2">
      <c r="AP53" s="129"/>
      <c r="AQ53" s="128"/>
      <c r="AR53" s="110"/>
      <c r="AS53" s="111"/>
      <c r="AT53" s="110"/>
      <c r="AU53" s="110"/>
      <c r="AV53" s="110"/>
      <c r="AW53" s="111"/>
      <c r="AX53" s="110"/>
      <c r="AY53" s="110"/>
      <c r="AZ53" s="110"/>
      <c r="BA53" s="111"/>
      <c r="BB53" s="110"/>
      <c r="BC53" s="110"/>
      <c r="BD53" s="110"/>
      <c r="BE53" s="110"/>
      <c r="BF53" s="110"/>
      <c r="BG53" s="110"/>
    </row>
    <row r="54" spans="1:92" ht="12" customHeight="1" thickBot="1" x14ac:dyDescent="0.25">
      <c r="C54" s="129"/>
      <c r="D54" s="128"/>
      <c r="E54" s="127"/>
      <c r="F54" s="145"/>
      <c r="G54" s="127"/>
      <c r="H54" s="127"/>
      <c r="I54" s="127"/>
      <c r="J54" s="145"/>
      <c r="K54" s="127"/>
      <c r="L54" s="127"/>
      <c r="M54" s="127"/>
      <c r="N54" s="145"/>
      <c r="O54" s="127"/>
      <c r="P54" s="127"/>
      <c r="Q54" s="127"/>
      <c r="R54" s="127"/>
      <c r="S54" s="127"/>
      <c r="T54" s="127"/>
      <c r="U54" s="108"/>
      <c r="V54" s="108"/>
      <c r="W54" s="108"/>
      <c r="X54" s="108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08"/>
    </row>
    <row r="55" spans="1:92" ht="12" customHeight="1" x14ac:dyDescent="0.2">
      <c r="A55" s="130"/>
      <c r="B55" s="130"/>
      <c r="C55" s="141"/>
      <c r="D55" s="140"/>
      <c r="E55" s="140"/>
      <c r="F55" s="140"/>
      <c r="G55" s="140"/>
      <c r="H55" s="140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8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</row>
    <row r="56" spans="1:92" ht="30" x14ac:dyDescent="0.2">
      <c r="B56" s="106"/>
      <c r="C56" s="396" t="s">
        <v>174</v>
      </c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119"/>
      <c r="R56" s="119"/>
      <c r="S56" s="119"/>
      <c r="T56" s="119"/>
      <c r="U56" s="126" t="s">
        <v>170</v>
      </c>
      <c r="V56" s="119"/>
      <c r="W56" s="119"/>
      <c r="X56" s="119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08"/>
      <c r="BO56" s="108"/>
    </row>
    <row r="57" spans="1:92" ht="5.0999999999999996" customHeight="1" thickBot="1" x14ac:dyDescent="0.25">
      <c r="C57" s="121"/>
      <c r="D57" s="125"/>
      <c r="E57" s="125"/>
      <c r="F57" s="125"/>
      <c r="G57" s="125"/>
      <c r="H57" s="125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3"/>
      <c r="T57" s="123"/>
      <c r="U57" s="123"/>
      <c r="V57" s="123"/>
      <c r="W57" s="123"/>
      <c r="X57" s="122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BN57" s="108"/>
      <c r="BO57" s="108"/>
    </row>
    <row r="58" spans="1:92" ht="12.9" customHeight="1" x14ac:dyDescent="0.15">
      <c r="C58" s="397" t="s">
        <v>101</v>
      </c>
      <c r="D58" s="398"/>
      <c r="E58" s="429" t="str">
        <f>C60</f>
        <v>岸本桂司</v>
      </c>
      <c r="F58" s="374"/>
      <c r="G58" s="374"/>
      <c r="H58" s="375"/>
      <c r="I58" s="373" t="str">
        <f>C63</f>
        <v>長野祐也</v>
      </c>
      <c r="J58" s="374"/>
      <c r="K58" s="374"/>
      <c r="L58" s="375"/>
      <c r="M58" s="373" t="str">
        <f>C66</f>
        <v>白川律稀</v>
      </c>
      <c r="N58" s="374"/>
      <c r="O58" s="374"/>
      <c r="P58" s="375"/>
      <c r="Q58" s="373" t="str">
        <f>C69</f>
        <v>石崎健</v>
      </c>
      <c r="R58" s="374"/>
      <c r="S58" s="374"/>
      <c r="T58" s="375"/>
      <c r="U58" s="373" t="str">
        <f>C72</f>
        <v>井上訓臣</v>
      </c>
      <c r="V58" s="374"/>
      <c r="W58" s="374"/>
      <c r="X58" s="375"/>
      <c r="Y58" s="347" t="s">
        <v>1</v>
      </c>
      <c r="Z58" s="348"/>
      <c r="AA58" s="348"/>
      <c r="AB58" s="349"/>
      <c r="AC58" s="40"/>
      <c r="AD58" s="371" t="s">
        <v>3</v>
      </c>
      <c r="AE58" s="372"/>
      <c r="AF58" s="350" t="s">
        <v>4</v>
      </c>
      <c r="AG58" s="352"/>
      <c r="AH58" s="351"/>
      <c r="AI58" s="353" t="s">
        <v>5</v>
      </c>
      <c r="AJ58" s="354"/>
      <c r="AK58" s="355"/>
      <c r="AL58" s="78"/>
      <c r="AM58" s="78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07"/>
      <c r="BE58" s="107"/>
      <c r="BF58" s="107"/>
      <c r="BG58" s="107"/>
      <c r="BH58" s="107"/>
      <c r="BI58" s="107"/>
      <c r="BJ58" s="127"/>
      <c r="BK58" s="127"/>
      <c r="BL58" s="127"/>
      <c r="BM58" s="127"/>
      <c r="BN58" s="108"/>
      <c r="BO58" s="108"/>
      <c r="BP58" s="108"/>
      <c r="BQ58" s="108"/>
      <c r="CK58" s="106"/>
      <c r="CL58" s="106"/>
      <c r="CM58" s="106"/>
      <c r="CN58" s="106"/>
    </row>
    <row r="59" spans="1:92" ht="12.9" customHeight="1" thickBot="1" x14ac:dyDescent="0.2">
      <c r="C59" s="399"/>
      <c r="D59" s="400"/>
      <c r="E59" s="430" t="str">
        <f>C61</f>
        <v>三木空翔</v>
      </c>
      <c r="F59" s="361"/>
      <c r="G59" s="361"/>
      <c r="H59" s="362"/>
      <c r="I59" s="360" t="str">
        <f>C64</f>
        <v>柚山治</v>
      </c>
      <c r="J59" s="361"/>
      <c r="K59" s="361"/>
      <c r="L59" s="362"/>
      <c r="M59" s="360" t="str">
        <f>C67</f>
        <v>安藤凌</v>
      </c>
      <c r="N59" s="361"/>
      <c r="O59" s="361"/>
      <c r="P59" s="362"/>
      <c r="Q59" s="360" t="str">
        <f>C70</f>
        <v>立川真也</v>
      </c>
      <c r="R59" s="361"/>
      <c r="S59" s="361"/>
      <c r="T59" s="362"/>
      <c r="U59" s="360" t="str">
        <f>C73</f>
        <v>合田雄太</v>
      </c>
      <c r="V59" s="361"/>
      <c r="W59" s="361"/>
      <c r="X59" s="362"/>
      <c r="Y59" s="356" t="s">
        <v>2</v>
      </c>
      <c r="Z59" s="357"/>
      <c r="AA59" s="357"/>
      <c r="AB59" s="358"/>
      <c r="AC59" s="40"/>
      <c r="AD59" s="176" t="s">
        <v>6</v>
      </c>
      <c r="AE59" s="177" t="s">
        <v>7</v>
      </c>
      <c r="AF59" s="176" t="s">
        <v>22</v>
      </c>
      <c r="AG59" s="177" t="s">
        <v>8</v>
      </c>
      <c r="AH59" s="178" t="s">
        <v>9</v>
      </c>
      <c r="AI59" s="177" t="s">
        <v>22</v>
      </c>
      <c r="AJ59" s="177" t="s">
        <v>8</v>
      </c>
      <c r="AK59" s="178" t="s">
        <v>9</v>
      </c>
      <c r="AL59" s="78"/>
      <c r="AM59" s="78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07"/>
      <c r="BE59" s="107"/>
      <c r="BF59" s="107"/>
      <c r="BG59" s="107"/>
      <c r="BH59" s="107"/>
      <c r="BI59" s="107"/>
      <c r="BJ59" s="127"/>
      <c r="BK59" s="127"/>
      <c r="BL59" s="127"/>
      <c r="BM59" s="127"/>
      <c r="BN59" s="108"/>
      <c r="BO59" s="108"/>
      <c r="BP59" s="108"/>
      <c r="BQ59" s="108"/>
      <c r="CK59" s="106"/>
      <c r="CL59" s="106"/>
      <c r="CM59" s="106"/>
      <c r="CN59" s="106"/>
    </row>
    <row r="60" spans="1:92" ht="13.95" customHeight="1" x14ac:dyDescent="0.15">
      <c r="C60" s="87" t="s">
        <v>102</v>
      </c>
      <c r="D60" s="81" t="s">
        <v>104</v>
      </c>
      <c r="E60" s="424"/>
      <c r="F60" s="425"/>
      <c r="G60" s="425"/>
      <c r="H60" s="426"/>
      <c r="I60" s="94">
        <v>21</v>
      </c>
      <c r="J60" s="21" t="str">
        <f>IF(I60="","","-")</f>
        <v>-</v>
      </c>
      <c r="K60" s="91">
        <v>18</v>
      </c>
      <c r="L60" s="329" t="str">
        <f>IF(I60&lt;&gt;"",IF(I60&gt;K60,IF(I61&gt;K61,"○",IF(I62&gt;K62,"○","×")),IF(I61&gt;K61,IF(I62&gt;K62,"○","×"),"×")),"")</f>
        <v>×</v>
      </c>
      <c r="M60" s="94">
        <v>24</v>
      </c>
      <c r="N60" s="39" t="str">
        <f t="shared" ref="N60:N65" si="12">IF(M60="","","-")</f>
        <v>-</v>
      </c>
      <c r="O60" s="90">
        <v>22</v>
      </c>
      <c r="P60" s="329" t="str">
        <f>IF(M60&lt;&gt;"",IF(M60&gt;O60,IF(M61&gt;O61,"○",IF(M62&gt;O62,"○","×")),IF(M61&gt;O61,IF(M62&gt;O62,"○","×"),"×")),"")</f>
        <v>×</v>
      </c>
      <c r="Q60" s="94">
        <v>16</v>
      </c>
      <c r="R60" s="39" t="str">
        <f t="shared" ref="R60:R68" si="13">IF(Q60="","","-")</f>
        <v>-</v>
      </c>
      <c r="S60" s="90">
        <v>21</v>
      </c>
      <c r="T60" s="329" t="str">
        <f>IF(Q60&lt;&gt;"",IF(Q60&gt;S60,IF(Q61&gt;S61,"○",IF(Q62&gt;S62,"○","×")),IF(Q61&gt;S61,IF(Q62&gt;S62,"○","×"),"×")),"")</f>
        <v>×</v>
      </c>
      <c r="U60" s="94">
        <v>17</v>
      </c>
      <c r="V60" s="39" t="str">
        <f t="shared" ref="V60:V71" si="14">IF(U60="","","-")</f>
        <v>-</v>
      </c>
      <c r="W60" s="90">
        <v>21</v>
      </c>
      <c r="X60" s="359" t="str">
        <f>IF(U60&lt;&gt;"",IF(U60&gt;W60,IF(U61&gt;W61,"○",IF(U62&gt;W62,"○","×")),IF(U61&gt;W61,IF(U62&gt;W62,"○","×"),"×")),"")</f>
        <v>○</v>
      </c>
      <c r="Y60" s="322">
        <f>RANK(AL61,AL60:AL73)</f>
        <v>4</v>
      </c>
      <c r="Z60" s="323"/>
      <c r="AA60" s="323"/>
      <c r="AB60" s="324"/>
      <c r="AC60" s="40"/>
      <c r="AD60" s="20"/>
      <c r="AE60" s="16"/>
      <c r="AF60" s="19"/>
      <c r="AG60" s="18"/>
      <c r="AH60" s="15"/>
      <c r="AI60" s="16"/>
      <c r="AJ60" s="16"/>
      <c r="AK60" s="15"/>
      <c r="AL60" s="185"/>
      <c r="AM60" s="185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27"/>
      <c r="BK60" s="127"/>
      <c r="BL60" s="127"/>
      <c r="BM60" s="127"/>
      <c r="BN60" s="108"/>
      <c r="BO60" s="108"/>
      <c r="BP60" s="108"/>
      <c r="BQ60" s="108"/>
      <c r="CK60" s="106"/>
      <c r="CL60" s="106"/>
      <c r="CM60" s="106"/>
      <c r="CN60" s="106"/>
    </row>
    <row r="61" spans="1:92" ht="13.95" customHeight="1" x14ac:dyDescent="0.15">
      <c r="C61" s="87" t="s">
        <v>103</v>
      </c>
      <c r="D61" s="81" t="s">
        <v>105</v>
      </c>
      <c r="E61" s="427"/>
      <c r="F61" s="334"/>
      <c r="G61" s="334"/>
      <c r="H61" s="335"/>
      <c r="I61" s="94">
        <v>18</v>
      </c>
      <c r="J61" s="21" t="str">
        <f>IF(I61="","","-")</f>
        <v>-</v>
      </c>
      <c r="K61" s="97">
        <v>21</v>
      </c>
      <c r="L61" s="317"/>
      <c r="M61" s="94">
        <v>14</v>
      </c>
      <c r="N61" s="21" t="str">
        <f t="shared" si="12"/>
        <v>-</v>
      </c>
      <c r="O61" s="91">
        <v>21</v>
      </c>
      <c r="P61" s="317"/>
      <c r="Q61" s="94">
        <v>9</v>
      </c>
      <c r="R61" s="21" t="str">
        <f t="shared" si="13"/>
        <v>-</v>
      </c>
      <c r="S61" s="91">
        <v>21</v>
      </c>
      <c r="T61" s="317"/>
      <c r="U61" s="94">
        <v>21</v>
      </c>
      <c r="V61" s="21" t="str">
        <f t="shared" si="14"/>
        <v>-</v>
      </c>
      <c r="W61" s="91">
        <v>16</v>
      </c>
      <c r="X61" s="320"/>
      <c r="Y61" s="325"/>
      <c r="Z61" s="326"/>
      <c r="AA61" s="326"/>
      <c r="AB61" s="327"/>
      <c r="AC61" s="40"/>
      <c r="AD61" s="20">
        <f>COUNTIF(E60:X62,"○")</f>
        <v>1</v>
      </c>
      <c r="AE61" s="16">
        <f>COUNTIF(E60:X62,"×")</f>
        <v>3</v>
      </c>
      <c r="AF61" s="19">
        <f>(IF((E60&gt;G60),1,0))+(IF((E61&gt;G61),1,0))+(IF((E62&gt;G62),1,0))+(IF((I60&gt;K60),1,0))+(IF((I61&gt;K61),1,0))+(IF((I62&gt;K62),1,0))+(IF((M60&gt;O60),1,0))+(IF((M61&gt;O61),1,0))+(IF((M62&gt;O62),1,0))+(IF((Q60&gt;S60),1,0))+(IF((Q61&gt;S61),1,0))+(IF((Q62&gt;S62),1,0))+(IF((U60&gt;W60),1,0))+(IF((U61&gt;W61),1,0))+(IF((U62&gt;W62),1,0))</f>
        <v>4</v>
      </c>
      <c r="AG61" s="18">
        <f>(IF((E60&lt;G60),1,0))+(IF((E61&lt;G61),1,0))+(IF((E62&lt;G62),1,0))+(IF((I60&lt;K60),1,0))+(IF((I61&lt;K61),1,0))+(IF((I62&lt;K62),1,0))+(IF((M60&lt;O60),1,0))+(IF((M61&lt;O61),1,0))+(IF((M62&lt;O62),1,0))+(IF((Q60&lt;S60),1,0))+(IF((Q61&lt;S61),1,0))+(IF((Q62&lt;S62),1,0))+(IF((U60&lt;W60),1,0))+(IF((U61&lt;W61),1,0))+(IF((U62&lt;W62),1,0))</f>
        <v>7</v>
      </c>
      <c r="AH61" s="17">
        <f>AF61-AG61</f>
        <v>-3</v>
      </c>
      <c r="AI61" s="16">
        <f>SUM(E60:E62,I60:I62,M60:M62,Q60:Q62,U60:U62)</f>
        <v>201</v>
      </c>
      <c r="AJ61" s="16">
        <f>SUM(G60:G62,K60:K62,O60:O62,S60:S62,W60:W62)</f>
        <v>222</v>
      </c>
      <c r="AK61" s="15">
        <f>AI61-AJ61</f>
        <v>-21</v>
      </c>
      <c r="AL61" s="367">
        <f>(AD61-AE61)*1000+(AH61)*100+AK61</f>
        <v>-2321</v>
      </c>
      <c r="AM61" s="368"/>
      <c r="AT61" s="117"/>
      <c r="AU61" s="117"/>
      <c r="AV61" s="117"/>
      <c r="AW61" s="117"/>
      <c r="AX61" s="117"/>
      <c r="AY61" s="11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27"/>
      <c r="BK61" s="127"/>
      <c r="BL61" s="127"/>
      <c r="BM61" s="127"/>
      <c r="BN61" s="108"/>
      <c r="BO61" s="108"/>
      <c r="BP61" s="108"/>
      <c r="BQ61" s="108"/>
      <c r="CK61" s="106"/>
      <c r="CL61" s="106"/>
      <c r="CM61" s="106"/>
      <c r="CN61" s="106"/>
    </row>
    <row r="62" spans="1:92" ht="13.95" customHeight="1" thickBot="1" x14ac:dyDescent="0.2">
      <c r="C62" s="84"/>
      <c r="D62" s="86"/>
      <c r="E62" s="428"/>
      <c r="F62" s="364"/>
      <c r="G62" s="364"/>
      <c r="H62" s="365"/>
      <c r="I62" s="96">
        <v>20</v>
      </c>
      <c r="J62" s="21" t="str">
        <f>IF(I62="","","-")</f>
        <v>-</v>
      </c>
      <c r="K62" s="93">
        <v>22</v>
      </c>
      <c r="L62" s="318"/>
      <c r="M62" s="96">
        <v>20</v>
      </c>
      <c r="N62" s="34" t="str">
        <f t="shared" si="12"/>
        <v>-</v>
      </c>
      <c r="O62" s="93">
        <v>22</v>
      </c>
      <c r="P62" s="317"/>
      <c r="Q62" s="94"/>
      <c r="R62" s="21" t="str">
        <f t="shared" si="13"/>
        <v/>
      </c>
      <c r="S62" s="91"/>
      <c r="T62" s="317"/>
      <c r="U62" s="94">
        <v>21</v>
      </c>
      <c r="V62" s="21" t="str">
        <f t="shared" si="14"/>
        <v>-</v>
      </c>
      <c r="W62" s="91">
        <v>17</v>
      </c>
      <c r="X62" s="320"/>
      <c r="Y62" s="70">
        <f>AD61</f>
        <v>1</v>
      </c>
      <c r="Z62" s="53" t="s">
        <v>10</v>
      </c>
      <c r="AA62" s="53">
        <f>AE61</f>
        <v>3</v>
      </c>
      <c r="AB62" s="71" t="s">
        <v>7</v>
      </c>
      <c r="AC62" s="40"/>
      <c r="AD62" s="20"/>
      <c r="AE62" s="16"/>
      <c r="AF62" s="19"/>
      <c r="AG62" s="18"/>
      <c r="AH62" s="15"/>
      <c r="AI62" s="16"/>
      <c r="AJ62" s="16"/>
      <c r="AK62" s="15"/>
      <c r="AL62" s="185"/>
      <c r="AM62" s="16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07"/>
      <c r="BE62" s="107"/>
      <c r="BF62" s="107"/>
      <c r="BG62" s="107"/>
      <c r="BH62" s="107"/>
      <c r="BI62" s="107"/>
      <c r="BJ62" s="127"/>
      <c r="BK62" s="127"/>
      <c r="BL62" s="127"/>
      <c r="BM62" s="127"/>
      <c r="BN62" s="108"/>
      <c r="BO62" s="108"/>
      <c r="BP62" s="108"/>
      <c r="BQ62" s="108"/>
      <c r="CK62" s="106"/>
      <c r="CL62" s="106"/>
      <c r="CM62" s="106"/>
      <c r="CN62" s="106"/>
    </row>
    <row r="63" spans="1:92" ht="13.95" customHeight="1" x14ac:dyDescent="0.15">
      <c r="C63" s="87" t="s">
        <v>106</v>
      </c>
      <c r="D63" s="89" t="s">
        <v>94</v>
      </c>
      <c r="E63" s="23">
        <f>IF(K60="","",K60)</f>
        <v>18</v>
      </c>
      <c r="F63" s="21" t="str">
        <f t="shared" ref="F63:F74" si="15">IF(E63="","","-")</f>
        <v>-</v>
      </c>
      <c r="G63" s="172">
        <f>IF(I60="","",I60)</f>
        <v>21</v>
      </c>
      <c r="H63" s="306" t="str">
        <f>IF(L60="","",IF(L60="○","×",IF(L60="×","○")))</f>
        <v>○</v>
      </c>
      <c r="I63" s="330"/>
      <c r="J63" s="331"/>
      <c r="K63" s="331"/>
      <c r="L63" s="332"/>
      <c r="M63" s="94">
        <v>21</v>
      </c>
      <c r="N63" s="21" t="str">
        <f t="shared" si="12"/>
        <v>-</v>
      </c>
      <c r="O63" s="91">
        <v>12</v>
      </c>
      <c r="P63" s="346" t="str">
        <f>IF(M63&lt;&gt;"",IF(M63&gt;O63,IF(M64&gt;O64,"○",IF(M65&gt;O65,"○","×")),IF(M64&gt;O64,IF(M65&gt;O65,"○","×"),"×")),"")</f>
        <v>○</v>
      </c>
      <c r="Q63" s="95">
        <v>21</v>
      </c>
      <c r="R63" s="24" t="str">
        <f t="shared" si="13"/>
        <v>-</v>
      </c>
      <c r="S63" s="92">
        <v>12</v>
      </c>
      <c r="T63" s="346" t="str">
        <f>IF(Q63&lt;&gt;"",IF(Q63&gt;S63,IF(Q64&gt;S64,"○",IF(Q65&gt;S65,"○","×")),IF(Q64&gt;S64,IF(Q65&gt;S65,"○","×"),"×")),"")</f>
        <v>○</v>
      </c>
      <c r="U63" s="95">
        <v>21</v>
      </c>
      <c r="V63" s="24" t="str">
        <f t="shared" si="14"/>
        <v>-</v>
      </c>
      <c r="W63" s="92">
        <v>14</v>
      </c>
      <c r="X63" s="319" t="str">
        <f>IF(U63&lt;&gt;"",IF(U63&gt;W63,IF(U64&gt;W64,"○",IF(U65&gt;W65,"○","×")),IF(U64&gt;W64,IF(U65&gt;W65,"○","×"),"×")),"")</f>
        <v>○</v>
      </c>
      <c r="Y63" s="322">
        <f>RANK(AL64,AL60:AL73)</f>
        <v>1</v>
      </c>
      <c r="Z63" s="323"/>
      <c r="AA63" s="323"/>
      <c r="AB63" s="324"/>
      <c r="AC63" s="40"/>
      <c r="AD63" s="32"/>
      <c r="AE63" s="29"/>
      <c r="AF63" s="31"/>
      <c r="AG63" s="30"/>
      <c r="AH63" s="28"/>
      <c r="AI63" s="29"/>
      <c r="AJ63" s="29"/>
      <c r="AK63" s="28"/>
      <c r="AL63" s="185"/>
      <c r="AM63" s="167"/>
      <c r="AT63" s="118"/>
      <c r="AU63" s="118"/>
      <c r="AV63" s="118"/>
      <c r="AW63" s="118"/>
      <c r="AX63" s="118"/>
      <c r="AY63" s="118"/>
      <c r="AZ63" s="118"/>
      <c r="BA63" s="117"/>
      <c r="BB63" s="117"/>
      <c r="BC63" s="117"/>
      <c r="BD63" s="107"/>
      <c r="BE63" s="107"/>
      <c r="BF63" s="107"/>
      <c r="BG63" s="107"/>
      <c r="BH63" s="107"/>
      <c r="BI63" s="107"/>
      <c r="BJ63" s="127"/>
      <c r="BK63" s="127"/>
      <c r="BL63" s="127"/>
      <c r="BM63" s="127"/>
      <c r="BN63" s="108"/>
      <c r="BO63" s="108"/>
      <c r="BP63" s="108"/>
      <c r="BQ63" s="108"/>
      <c r="CK63" s="106"/>
      <c r="CL63" s="106"/>
      <c r="CM63" s="106"/>
      <c r="CN63" s="106"/>
    </row>
    <row r="64" spans="1:92" ht="13.95" customHeight="1" x14ac:dyDescent="0.15">
      <c r="C64" s="87" t="s">
        <v>107</v>
      </c>
      <c r="D64" s="81" t="s">
        <v>94</v>
      </c>
      <c r="E64" s="23">
        <f>IF(K61="","",K61)</f>
        <v>21</v>
      </c>
      <c r="F64" s="21" t="str">
        <f t="shared" si="15"/>
        <v>-</v>
      </c>
      <c r="G64" s="172">
        <f>IF(I61="","",I61)</f>
        <v>18</v>
      </c>
      <c r="H64" s="307" t="str">
        <f>IF(J61="","",J61)</f>
        <v>-</v>
      </c>
      <c r="I64" s="333"/>
      <c r="J64" s="334"/>
      <c r="K64" s="334"/>
      <c r="L64" s="335"/>
      <c r="M64" s="94">
        <v>12</v>
      </c>
      <c r="N64" s="21" t="str">
        <f t="shared" si="12"/>
        <v>-</v>
      </c>
      <c r="O64" s="91">
        <v>21</v>
      </c>
      <c r="P64" s="317"/>
      <c r="Q64" s="94">
        <v>15</v>
      </c>
      <c r="R64" s="21" t="str">
        <f t="shared" si="13"/>
        <v>-</v>
      </c>
      <c r="S64" s="91">
        <v>21</v>
      </c>
      <c r="T64" s="317"/>
      <c r="U64" s="94">
        <v>21</v>
      </c>
      <c r="V64" s="21" t="str">
        <f t="shared" si="14"/>
        <v>-</v>
      </c>
      <c r="W64" s="91">
        <v>10</v>
      </c>
      <c r="X64" s="320"/>
      <c r="Y64" s="325"/>
      <c r="Z64" s="326"/>
      <c r="AA64" s="326"/>
      <c r="AB64" s="327"/>
      <c r="AC64" s="40"/>
      <c r="AD64" s="20">
        <f>COUNTIF(E63:X65,"○")</f>
        <v>4</v>
      </c>
      <c r="AE64" s="16">
        <f>COUNTIF(E63:X65,"×")</f>
        <v>0</v>
      </c>
      <c r="AF64" s="19">
        <f>(IF((E63&gt;G63),1,0))+(IF((E64&gt;G64),1,0))+(IF((E65&gt;G65),1,0))+(IF((I63&gt;K63),1,0))+(IF((I64&gt;K64),1,0))+(IF((I65&gt;K65),1,0))+(IF((M63&gt;O63),1,0))+(IF((M64&gt;O64),1,0))+(IF((M65&gt;O65),1,0))+(IF((Q63&gt;S63),1,0))+(IF((Q64&gt;S64),1,0))+(IF((Q65&gt;S65),1,0))+(IF((U63&gt;W63),1,0))+(IF((U64&gt;W64),1,0))+(IF((U65&gt;W65),1,0))</f>
        <v>8</v>
      </c>
      <c r="AG64" s="18">
        <f>(IF((E63&lt;G63),1,0))+(IF((E64&lt;G64),1,0))+(IF((E65&lt;G65),1,0))+(IF((I63&lt;K63),1,0))+(IF((I64&lt;K64),1,0))+(IF((I65&lt;K65),1,0))+(IF((M63&lt;O63),1,0))+(IF((M64&lt;O64),1,0))+(IF((M65&lt;O65),1,0))+(IF((Q63&lt;S63),1,0))+(IF((Q64&lt;S64),1,0))+(IF((Q65&lt;S65),1,0))+(IF((U63&lt;W63),1,0))+(IF((U64&lt;W64),1,0))+(IF((U65&lt;W65),1,0))</f>
        <v>3</v>
      </c>
      <c r="AH64" s="17">
        <f>AF64-AG64</f>
        <v>5</v>
      </c>
      <c r="AI64" s="16">
        <f>SUM(E63:E65,I63:I65,M63:M65,Q63:Q65,U63:U65)</f>
        <v>214</v>
      </c>
      <c r="AJ64" s="16">
        <f>SUM(G63:G65,K63:K65,O63:O65,S63:S65,W63:W65)</f>
        <v>185</v>
      </c>
      <c r="AK64" s="15">
        <f>AI64-AJ64</f>
        <v>29</v>
      </c>
      <c r="AL64" s="367">
        <f>(AD64-AE64)*1000+(AH64)*100+AK64</f>
        <v>4529</v>
      </c>
      <c r="AM64" s="368"/>
      <c r="AT64" s="118"/>
      <c r="AU64" s="118"/>
      <c r="AV64" s="118"/>
      <c r="AW64" s="118"/>
      <c r="AX64" s="118"/>
      <c r="AY64" s="118"/>
      <c r="AZ64" s="118"/>
      <c r="BA64" s="107"/>
      <c r="BB64" s="107"/>
      <c r="BC64" s="107"/>
      <c r="BD64" s="107"/>
      <c r="BE64" s="107"/>
      <c r="BF64" s="107"/>
      <c r="BG64" s="107"/>
      <c r="BH64" s="107"/>
      <c r="BI64" s="107"/>
      <c r="BJ64" s="127"/>
      <c r="BK64" s="127"/>
      <c r="BL64" s="127"/>
      <c r="BM64" s="127"/>
      <c r="BN64" s="108"/>
      <c r="BO64" s="108"/>
      <c r="BP64" s="108"/>
      <c r="BQ64" s="108"/>
      <c r="CK64" s="106"/>
      <c r="CL64" s="106"/>
      <c r="CM64" s="106"/>
      <c r="CN64" s="106"/>
    </row>
    <row r="65" spans="1:92" ht="13.95" customHeight="1" thickBot="1" x14ac:dyDescent="0.2">
      <c r="C65" s="84"/>
      <c r="D65" s="83"/>
      <c r="E65" s="36">
        <f>IF(K62="","",K62)</f>
        <v>22</v>
      </c>
      <c r="F65" s="21" t="str">
        <f t="shared" si="15"/>
        <v>-</v>
      </c>
      <c r="G65" s="35">
        <f>IF(I62="","",I62)</f>
        <v>20</v>
      </c>
      <c r="H65" s="420" t="str">
        <f>IF(J62="","",J62)</f>
        <v>-</v>
      </c>
      <c r="I65" s="363"/>
      <c r="J65" s="364"/>
      <c r="K65" s="364"/>
      <c r="L65" s="365"/>
      <c r="M65" s="96">
        <v>21</v>
      </c>
      <c r="N65" s="21" t="str">
        <f t="shared" si="12"/>
        <v>-</v>
      </c>
      <c r="O65" s="93">
        <v>18</v>
      </c>
      <c r="P65" s="318"/>
      <c r="Q65" s="96">
        <v>21</v>
      </c>
      <c r="R65" s="34" t="str">
        <f t="shared" si="13"/>
        <v>-</v>
      </c>
      <c r="S65" s="93">
        <v>18</v>
      </c>
      <c r="T65" s="318"/>
      <c r="U65" s="96"/>
      <c r="V65" s="34" t="str">
        <f t="shared" si="14"/>
        <v/>
      </c>
      <c r="W65" s="93"/>
      <c r="X65" s="320"/>
      <c r="Y65" s="70">
        <f>AD64</f>
        <v>4</v>
      </c>
      <c r="Z65" s="53" t="s">
        <v>10</v>
      </c>
      <c r="AA65" s="53">
        <f>AE64</f>
        <v>0</v>
      </c>
      <c r="AB65" s="71" t="s">
        <v>7</v>
      </c>
      <c r="AC65" s="40"/>
      <c r="AD65" s="11"/>
      <c r="AE65" s="8"/>
      <c r="AF65" s="10"/>
      <c r="AG65" s="9"/>
      <c r="AH65" s="7"/>
      <c r="AI65" s="8"/>
      <c r="AJ65" s="8"/>
      <c r="AK65" s="7"/>
      <c r="AL65" s="185"/>
      <c r="AM65" s="16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27"/>
      <c r="BK65" s="127"/>
      <c r="BL65" s="127"/>
      <c r="BM65" s="127"/>
      <c r="BN65" s="108"/>
      <c r="BO65" s="108"/>
      <c r="BP65" s="108"/>
      <c r="BQ65" s="108"/>
      <c r="CK65" s="106"/>
      <c r="CL65" s="106"/>
      <c r="CM65" s="106"/>
      <c r="CN65" s="106"/>
    </row>
    <row r="66" spans="1:92" ht="13.95" customHeight="1" x14ac:dyDescent="0.15">
      <c r="C66" s="82" t="s">
        <v>68</v>
      </c>
      <c r="D66" s="89" t="s">
        <v>33</v>
      </c>
      <c r="E66" s="23">
        <f>IF(O60="","",O60)</f>
        <v>22</v>
      </c>
      <c r="F66" s="24" t="str">
        <f t="shared" si="15"/>
        <v>-</v>
      </c>
      <c r="G66" s="172">
        <f>IF(M60="","",M60)</f>
        <v>24</v>
      </c>
      <c r="H66" s="306" t="str">
        <f>IF(P60="","",IF(P60="○","×",IF(P60="×","○")))</f>
        <v>○</v>
      </c>
      <c r="I66" s="22">
        <f>IF(O63="","",O63)</f>
        <v>12</v>
      </c>
      <c r="J66" s="21" t="str">
        <f t="shared" ref="J66:J74" si="16">IF(I66="","","-")</f>
        <v>-</v>
      </c>
      <c r="K66" s="172">
        <f>IF(M63="","",M63)</f>
        <v>21</v>
      </c>
      <c r="L66" s="306" t="str">
        <f>IF(P63="","",IF(P63="○","×",IF(P63="×","○")))</f>
        <v>×</v>
      </c>
      <c r="M66" s="330"/>
      <c r="N66" s="331"/>
      <c r="O66" s="331"/>
      <c r="P66" s="332"/>
      <c r="Q66" s="94">
        <v>15</v>
      </c>
      <c r="R66" s="21" t="str">
        <f t="shared" si="13"/>
        <v>-</v>
      </c>
      <c r="S66" s="91">
        <v>21</v>
      </c>
      <c r="T66" s="317" t="str">
        <f>IF(Q66&lt;&gt;"",IF(Q66&gt;S66,IF(Q67&gt;S67,"○",IF(Q68&gt;S68,"○","×")),IF(Q67&gt;S67,IF(Q68&gt;S68,"○","×"),"×")),"")</f>
        <v>×</v>
      </c>
      <c r="U66" s="94">
        <v>20</v>
      </c>
      <c r="V66" s="21" t="str">
        <f t="shared" si="14"/>
        <v>-</v>
      </c>
      <c r="W66" s="91">
        <v>22</v>
      </c>
      <c r="X66" s="319" t="str">
        <f>IF(U66&lt;&gt;"",IF(U66&gt;W66,IF(U67&gt;W67,"○",IF(U68&gt;W68,"○","×")),IF(U67&gt;W67,IF(U68&gt;W68,"○","×"),"×")),"")</f>
        <v>×</v>
      </c>
      <c r="Y66" s="322">
        <f>RANK(AL67,AL60:AL73)</f>
        <v>3</v>
      </c>
      <c r="Z66" s="323"/>
      <c r="AA66" s="323"/>
      <c r="AB66" s="324"/>
      <c r="AC66" s="40"/>
      <c r="AD66" s="20"/>
      <c r="AE66" s="16"/>
      <c r="AF66" s="19"/>
      <c r="AG66" s="18"/>
      <c r="AH66" s="15"/>
      <c r="AI66" s="16"/>
      <c r="AJ66" s="16"/>
      <c r="AK66" s="15"/>
      <c r="AL66" s="185"/>
      <c r="AM66" s="167"/>
      <c r="AP66" s="116" t="s">
        <v>14</v>
      </c>
      <c r="AQ66" s="115"/>
      <c r="AX66" s="114"/>
      <c r="AY66" s="107"/>
      <c r="AZ66" s="107"/>
      <c r="BA66" s="107"/>
      <c r="BB66" s="107"/>
      <c r="BC66" s="107"/>
      <c r="BD66" s="107"/>
      <c r="BE66" s="107"/>
      <c r="BF66" s="127"/>
      <c r="BG66" s="127"/>
      <c r="BH66" s="127"/>
      <c r="BI66" s="127"/>
      <c r="BJ66" s="108"/>
      <c r="BK66" s="108"/>
      <c r="BL66" s="108"/>
      <c r="BM66" s="108"/>
    </row>
    <row r="67" spans="1:92" ht="13.95" customHeight="1" x14ac:dyDescent="0.15">
      <c r="C67" s="82" t="s">
        <v>108</v>
      </c>
      <c r="D67" s="81" t="s">
        <v>33</v>
      </c>
      <c r="E67" s="23">
        <f>IF(O61="","",O61)</f>
        <v>21</v>
      </c>
      <c r="F67" s="21" t="str">
        <f t="shared" si="15"/>
        <v>-</v>
      </c>
      <c r="G67" s="172">
        <f>IF(M61="","",M61)</f>
        <v>14</v>
      </c>
      <c r="H67" s="307" t="str">
        <f>IF(J64="","",J64)</f>
        <v/>
      </c>
      <c r="I67" s="22">
        <f>IF(O64="","",O64)</f>
        <v>21</v>
      </c>
      <c r="J67" s="21" t="str">
        <f t="shared" si="16"/>
        <v>-</v>
      </c>
      <c r="K67" s="172">
        <f>IF(M64="","",M64)</f>
        <v>12</v>
      </c>
      <c r="L67" s="307" t="str">
        <f>IF(N64="","",N64)</f>
        <v>-</v>
      </c>
      <c r="M67" s="333"/>
      <c r="N67" s="334"/>
      <c r="O67" s="334"/>
      <c r="P67" s="335"/>
      <c r="Q67" s="94">
        <v>9</v>
      </c>
      <c r="R67" s="21" t="str">
        <f t="shared" si="13"/>
        <v>-</v>
      </c>
      <c r="S67" s="91">
        <v>21</v>
      </c>
      <c r="T67" s="317"/>
      <c r="U67" s="94">
        <v>21</v>
      </c>
      <c r="V67" s="21" t="str">
        <f t="shared" si="14"/>
        <v>-</v>
      </c>
      <c r="W67" s="91">
        <v>10</v>
      </c>
      <c r="X67" s="320"/>
      <c r="Y67" s="325"/>
      <c r="Z67" s="326"/>
      <c r="AA67" s="326"/>
      <c r="AB67" s="327"/>
      <c r="AC67" s="40"/>
      <c r="AD67" s="20">
        <f>COUNTIF(E66:X68,"○")</f>
        <v>1</v>
      </c>
      <c r="AE67" s="16">
        <f>COUNTIF(E66:X68,"×")</f>
        <v>3</v>
      </c>
      <c r="AF67" s="19">
        <f>(IF((E66&gt;G66),1,0))+(IF((E67&gt;G67),1,0))+(IF((E68&gt;G68),1,0))+(IF((I66&gt;K66),1,0))+(IF((I67&gt;K67),1,0))+(IF((I68&gt;K68),1,0))+(IF((M66&gt;O66),1,0))+(IF((M67&gt;O67),1,0))+(IF((M68&gt;O68),1,0))+(IF((Q66&gt;S66),1,0))+(IF((Q67&gt;S67),1,0))+(IF((Q68&gt;S68),1,0))+(IF((U66&gt;W66),1,0))+(IF((U67&gt;W67),1,0))+(IF((U68&gt;W68),1,0))</f>
        <v>4</v>
      </c>
      <c r="AG67" s="18">
        <f>(IF((E66&lt;G66),1,0))+(IF((E67&lt;G67),1,0))+(IF((E68&lt;G68),1,0))+(IF((I66&lt;K66),1,0))+(IF((I67&lt;K67),1,0))+(IF((I68&lt;K68),1,0))+(IF((M66&lt;O66),1,0))+(IF((M67&lt;O67),1,0))+(IF((M68&lt;O68),1,0))+(IF((Q66&lt;S66),1,0))+(IF((Q67&lt;S67),1,0))+(IF((Q68&lt;S68),1,0))+(IF((U66&lt;W66),1,0))+(IF((U67&lt;W67),1,0))+(IF((U68&lt;W68),1,0))</f>
        <v>7</v>
      </c>
      <c r="AH67" s="17">
        <f>AF67-AG67</f>
        <v>-3</v>
      </c>
      <c r="AI67" s="16">
        <f>SUM(E66:E68,I66:I68,M66:M68,Q66:Q68,U66:U68)</f>
        <v>197</v>
      </c>
      <c r="AJ67" s="16">
        <f>SUM(G66:G68,K66:K68,O66:O68,S66:S68,W66:W68)</f>
        <v>207</v>
      </c>
      <c r="AK67" s="15">
        <f>AI67-AJ67</f>
        <v>-10</v>
      </c>
      <c r="AL67" s="367">
        <f>(AD67-AE67)*1000+(AH67)*100+AK67</f>
        <v>-2310</v>
      </c>
      <c r="AM67" s="368"/>
      <c r="AP67" s="213" t="s">
        <v>106</v>
      </c>
      <c r="AQ67" s="214" t="s">
        <v>94</v>
      </c>
      <c r="AR67" s="107"/>
      <c r="AS67" s="107"/>
      <c r="AT67" s="107"/>
      <c r="AU67" s="107"/>
      <c r="AV67" s="107"/>
      <c r="AW67" s="107"/>
      <c r="AX67" s="107"/>
      <c r="AY67" s="127"/>
      <c r="AZ67" s="127"/>
      <c r="BA67" s="127"/>
      <c r="BB67" s="127"/>
      <c r="BC67" s="108"/>
      <c r="BD67" s="108"/>
      <c r="BE67" s="108"/>
      <c r="BF67" s="108"/>
      <c r="BG67" s="106"/>
      <c r="BH67" s="106"/>
      <c r="BI67" s="106"/>
      <c r="BJ67" s="106"/>
      <c r="BK67" s="106"/>
      <c r="CE67" s="105"/>
      <c r="CF67" s="105"/>
      <c r="CG67" s="105"/>
      <c r="CH67" s="105"/>
      <c r="CI67" s="105"/>
      <c r="CJ67" s="105"/>
    </row>
    <row r="68" spans="1:92" ht="13.95" customHeight="1" thickBot="1" x14ac:dyDescent="0.2">
      <c r="C68" s="84"/>
      <c r="D68" s="86"/>
      <c r="E68" s="23">
        <f>IF(O62="","",O62)</f>
        <v>22</v>
      </c>
      <c r="F68" s="21" t="str">
        <f t="shared" si="15"/>
        <v>-</v>
      </c>
      <c r="G68" s="172">
        <f>IF(M62="","",M62)</f>
        <v>20</v>
      </c>
      <c r="H68" s="307" t="str">
        <f>IF(J65="","",J65)</f>
        <v/>
      </c>
      <c r="I68" s="22">
        <f>IF(O65="","",O65)</f>
        <v>18</v>
      </c>
      <c r="J68" s="21" t="str">
        <f t="shared" si="16"/>
        <v>-</v>
      </c>
      <c r="K68" s="172">
        <f>IF(M65="","",M65)</f>
        <v>21</v>
      </c>
      <c r="L68" s="307" t="str">
        <f>IF(N65="","",N65)</f>
        <v>-</v>
      </c>
      <c r="M68" s="333"/>
      <c r="N68" s="334"/>
      <c r="O68" s="334"/>
      <c r="P68" s="335"/>
      <c r="Q68" s="94"/>
      <c r="R68" s="21" t="str">
        <f t="shared" si="13"/>
        <v/>
      </c>
      <c r="S68" s="91"/>
      <c r="T68" s="318"/>
      <c r="U68" s="94">
        <v>16</v>
      </c>
      <c r="V68" s="21" t="str">
        <f t="shared" si="14"/>
        <v>-</v>
      </c>
      <c r="W68" s="91">
        <v>21</v>
      </c>
      <c r="X68" s="321"/>
      <c r="Y68" s="70">
        <f>AD67</f>
        <v>1</v>
      </c>
      <c r="Z68" s="53" t="s">
        <v>10</v>
      </c>
      <c r="AA68" s="53">
        <f>AE67</f>
        <v>3</v>
      </c>
      <c r="AB68" s="71" t="s">
        <v>7</v>
      </c>
      <c r="AC68" s="40"/>
      <c r="AD68" s="20"/>
      <c r="AE68" s="16"/>
      <c r="AF68" s="19"/>
      <c r="AG68" s="18"/>
      <c r="AH68" s="15"/>
      <c r="AI68" s="16"/>
      <c r="AJ68" s="16"/>
      <c r="AK68" s="15"/>
      <c r="AL68" s="185"/>
      <c r="AM68" s="167"/>
      <c r="AP68" s="215" t="s">
        <v>107</v>
      </c>
      <c r="AQ68" s="216" t="s">
        <v>94</v>
      </c>
      <c r="AR68" s="107"/>
      <c r="AS68" s="107"/>
      <c r="AT68" s="107"/>
      <c r="AU68" s="107"/>
      <c r="AV68" s="107"/>
      <c r="AW68" s="107"/>
      <c r="AX68" s="107"/>
      <c r="AY68" s="127"/>
      <c r="AZ68" s="127"/>
      <c r="BA68" s="127"/>
      <c r="BB68" s="127"/>
      <c r="BC68" s="108"/>
      <c r="BD68" s="108"/>
      <c r="BE68" s="108"/>
      <c r="BF68" s="108"/>
      <c r="BG68" s="106"/>
      <c r="BH68" s="106"/>
      <c r="BI68" s="106"/>
      <c r="BJ68" s="106"/>
      <c r="BK68" s="106"/>
      <c r="CE68" s="105"/>
      <c r="CF68" s="105"/>
      <c r="CG68" s="105"/>
      <c r="CH68" s="105"/>
      <c r="CI68" s="105"/>
      <c r="CJ68" s="105"/>
    </row>
    <row r="69" spans="1:92" ht="13.95" customHeight="1" x14ac:dyDescent="0.15">
      <c r="C69" s="82" t="s">
        <v>109</v>
      </c>
      <c r="D69" s="89" t="s">
        <v>94</v>
      </c>
      <c r="E69" s="26">
        <f>IF(S60="","",S60)</f>
        <v>21</v>
      </c>
      <c r="F69" s="24" t="str">
        <f t="shared" si="15"/>
        <v>-</v>
      </c>
      <c r="G69" s="171">
        <f>IF(Q60="","",Q60)</f>
        <v>16</v>
      </c>
      <c r="H69" s="369" t="str">
        <f>IF(T60="","",IF(T60="○","×",IF(T60="×","○")))</f>
        <v>○</v>
      </c>
      <c r="I69" s="25">
        <f>IF(S63="","",S63)</f>
        <v>12</v>
      </c>
      <c r="J69" s="24" t="str">
        <f t="shared" si="16"/>
        <v>-</v>
      </c>
      <c r="K69" s="171">
        <f>IF(Q63="","",Q63)</f>
        <v>21</v>
      </c>
      <c r="L69" s="306" t="str">
        <f>IF(T63="","",IF(T63="○","×",IF(T63="×","○")))</f>
        <v>×</v>
      </c>
      <c r="M69" s="171">
        <f>IF(S66="","",S66)</f>
        <v>21</v>
      </c>
      <c r="N69" s="24" t="str">
        <f t="shared" ref="N69:N74" si="17">IF(M69="","","-")</f>
        <v>-</v>
      </c>
      <c r="O69" s="171">
        <f>IF(Q66="","",Q66)</f>
        <v>15</v>
      </c>
      <c r="P69" s="306" t="str">
        <f>IF(T66="","",IF(T66="○","×",IF(T66="×","○")))</f>
        <v>○</v>
      </c>
      <c r="Q69" s="330"/>
      <c r="R69" s="331"/>
      <c r="S69" s="331"/>
      <c r="T69" s="332"/>
      <c r="U69" s="95">
        <v>21</v>
      </c>
      <c r="V69" s="24" t="str">
        <f t="shared" si="14"/>
        <v>-</v>
      </c>
      <c r="W69" s="92">
        <v>10</v>
      </c>
      <c r="X69" s="320" t="str">
        <f>IF(U69&lt;&gt;"",IF(U69&gt;W69,IF(U70&gt;W70,"○",IF(U71&gt;W71,"○","×")),IF(U70&gt;W70,IF(U71&gt;W71,"○","×"),"×")),"")</f>
        <v>○</v>
      </c>
      <c r="Y69" s="322">
        <f>RANK(AL70,AL60:AL73)</f>
        <v>2</v>
      </c>
      <c r="Z69" s="323"/>
      <c r="AA69" s="323"/>
      <c r="AB69" s="324"/>
      <c r="AC69" s="40"/>
      <c r="AD69" s="32"/>
      <c r="AE69" s="29"/>
      <c r="AF69" s="31"/>
      <c r="AG69" s="30"/>
      <c r="AH69" s="28"/>
      <c r="AI69" s="29"/>
      <c r="AJ69" s="29"/>
      <c r="AK69" s="28"/>
      <c r="AL69" s="185"/>
      <c r="AM69" s="167"/>
      <c r="AP69" s="113"/>
      <c r="AQ69" s="113"/>
      <c r="AR69" s="107"/>
      <c r="AS69" s="107"/>
      <c r="AT69" s="107"/>
      <c r="AU69" s="107"/>
      <c r="AV69" s="107"/>
      <c r="AW69" s="107"/>
      <c r="AX69" s="107"/>
      <c r="AY69" s="127"/>
      <c r="AZ69" s="127"/>
      <c r="BA69" s="127"/>
      <c r="BB69" s="127"/>
      <c r="BC69" s="108"/>
      <c r="BD69" s="108"/>
      <c r="BE69" s="108"/>
      <c r="BF69" s="108"/>
      <c r="BG69" s="106"/>
      <c r="BH69" s="106"/>
      <c r="BI69" s="106"/>
      <c r="BJ69" s="106"/>
      <c r="BK69" s="106"/>
      <c r="CE69" s="105"/>
      <c r="CF69" s="105"/>
      <c r="CG69" s="105"/>
      <c r="CH69" s="105"/>
      <c r="CI69" s="105"/>
      <c r="CJ69" s="105"/>
    </row>
    <row r="70" spans="1:92" ht="13.95" customHeight="1" x14ac:dyDescent="0.2">
      <c r="C70" s="82" t="s">
        <v>110</v>
      </c>
      <c r="D70" s="81" t="s">
        <v>94</v>
      </c>
      <c r="E70" s="23">
        <f>IF(S61="","",S61)</f>
        <v>21</v>
      </c>
      <c r="F70" s="21" t="str">
        <f t="shared" si="15"/>
        <v>-</v>
      </c>
      <c r="G70" s="172">
        <f>IF(Q61="","",Q61)</f>
        <v>9</v>
      </c>
      <c r="H70" s="370" t="str">
        <f>IF(J67="","",J67)</f>
        <v>-</v>
      </c>
      <c r="I70" s="22">
        <f>IF(S64="","",S64)</f>
        <v>21</v>
      </c>
      <c r="J70" s="21" t="str">
        <f t="shared" si="16"/>
        <v>-</v>
      </c>
      <c r="K70" s="172">
        <f>IF(Q64="","",Q64)</f>
        <v>15</v>
      </c>
      <c r="L70" s="307" t="str">
        <f>IF(N67="","",N67)</f>
        <v/>
      </c>
      <c r="M70" s="172">
        <f>IF(S67="","",S67)</f>
        <v>21</v>
      </c>
      <c r="N70" s="21" t="str">
        <f t="shared" si="17"/>
        <v>-</v>
      </c>
      <c r="O70" s="172">
        <f>IF(Q67="","",Q67)</f>
        <v>9</v>
      </c>
      <c r="P70" s="307" t="str">
        <f>IF(R67="","",R67)</f>
        <v>-</v>
      </c>
      <c r="Q70" s="333"/>
      <c r="R70" s="334"/>
      <c r="S70" s="334"/>
      <c r="T70" s="335"/>
      <c r="U70" s="94">
        <v>19</v>
      </c>
      <c r="V70" s="21" t="str">
        <f t="shared" si="14"/>
        <v>-</v>
      </c>
      <c r="W70" s="91">
        <v>21</v>
      </c>
      <c r="X70" s="320"/>
      <c r="Y70" s="325"/>
      <c r="Z70" s="326"/>
      <c r="AA70" s="326"/>
      <c r="AB70" s="327"/>
      <c r="AC70" s="40"/>
      <c r="AD70" s="20">
        <f>COUNTIF(E69:X71,"○")</f>
        <v>3</v>
      </c>
      <c r="AE70" s="16">
        <f>COUNTIF(E69:X71,"×")</f>
        <v>1</v>
      </c>
      <c r="AF70" s="19">
        <f>(IF((E69&gt;G69),1,0))+(IF((E70&gt;G70),1,0))+(IF((E71&gt;G71),1,0))+(IF((I69&gt;K69),1,0))+(IF((I70&gt;K70),1,0))+(IF((I71&gt;K71),1,0))+(IF((M69&gt;O69),1,0))+(IF((M70&gt;O70),1,0))+(IF((M71&gt;O71),1,0))+(IF((Q69&gt;S69),1,0))+(IF((Q70&gt;S70),1,0))+(IF((Q71&gt;S71),1,0))+(IF((U69&gt;W69),1,0))+(IF((U70&gt;W70),1,0))+(IF((U71&gt;W71),1,0))</f>
        <v>7</v>
      </c>
      <c r="AG70" s="18">
        <f>(IF((E69&lt;G69),1,0))+(IF((E70&lt;G70),1,0))+(IF((E71&lt;G71),1,0))+(IF((I69&lt;K69),1,0))+(IF((I70&lt;K70),1,0))+(IF((I71&lt;K71),1,0))+(IF((M69&lt;O69),1,0))+(IF((M70&lt;O70),1,0))+(IF((M71&lt;O71),1,0))+(IF((Q69&lt;S69),1,0))+(IF((Q70&lt;S70),1,0))+(IF((Q71&lt;S71),1,0))+(IF((U69&lt;W69),1,0))+(IF((U70&lt;W70),1,0))+(IF((U71&lt;W71),1,0))</f>
        <v>3</v>
      </c>
      <c r="AH70" s="17">
        <f>AF70-AG70</f>
        <v>4</v>
      </c>
      <c r="AI70" s="16">
        <f>SUM(E69:E71,I69:I71,M69:M71,Q69:Q71,U69:U71)</f>
        <v>196</v>
      </c>
      <c r="AJ70" s="16">
        <f>SUM(G69:G71,K69:K71,O69:O71,S69:S71,W69:W71)</f>
        <v>151</v>
      </c>
      <c r="AK70" s="15">
        <f>AI70-AJ70</f>
        <v>45</v>
      </c>
      <c r="AL70" s="367">
        <f>(AD70-AE70)*1000+(AH70)*100+AK70</f>
        <v>2445</v>
      </c>
      <c r="AM70" s="368"/>
      <c r="AP70" s="112" t="s">
        <v>15</v>
      </c>
      <c r="AQ70" s="112"/>
      <c r="AR70" s="107"/>
      <c r="AS70" s="107"/>
      <c r="AT70" s="107"/>
      <c r="AU70" s="107"/>
      <c r="AV70" s="107"/>
      <c r="AW70" s="107"/>
      <c r="AX70" s="107"/>
      <c r="AY70" s="127"/>
      <c r="AZ70" s="127"/>
      <c r="BA70" s="127"/>
      <c r="BB70" s="127"/>
      <c r="BC70" s="108"/>
      <c r="BD70" s="108"/>
      <c r="BE70" s="108"/>
      <c r="BF70" s="108"/>
      <c r="BG70" s="106"/>
      <c r="BH70" s="106"/>
      <c r="BI70" s="106"/>
      <c r="BJ70" s="106"/>
      <c r="BK70" s="106"/>
      <c r="CE70" s="105"/>
      <c r="CF70" s="105"/>
      <c r="CG70" s="105"/>
      <c r="CH70" s="105"/>
      <c r="CI70" s="105"/>
      <c r="CJ70" s="105"/>
    </row>
    <row r="71" spans="1:92" ht="13.95" customHeight="1" thickBot="1" x14ac:dyDescent="0.2">
      <c r="C71" s="84"/>
      <c r="D71" s="86"/>
      <c r="E71" s="23" t="str">
        <f>IF(S62="","",S62)</f>
        <v/>
      </c>
      <c r="F71" s="21" t="str">
        <f t="shared" si="15"/>
        <v/>
      </c>
      <c r="G71" s="172" t="str">
        <f>IF(Q62="","",Q62)</f>
        <v/>
      </c>
      <c r="H71" s="370" t="str">
        <f>IF(J68="","",J68)</f>
        <v>-</v>
      </c>
      <c r="I71" s="22">
        <f>IF(S65="","",S65)</f>
        <v>18</v>
      </c>
      <c r="J71" s="21" t="str">
        <f t="shared" si="16"/>
        <v>-</v>
      </c>
      <c r="K71" s="172">
        <f>IF(Q65="","",Q65)</f>
        <v>21</v>
      </c>
      <c r="L71" s="307" t="str">
        <f>IF(N68="","",N68)</f>
        <v/>
      </c>
      <c r="M71" s="172" t="str">
        <f>IF(S68="","",S68)</f>
        <v/>
      </c>
      <c r="N71" s="21" t="str">
        <f t="shared" si="17"/>
        <v/>
      </c>
      <c r="O71" s="172" t="str">
        <f>IF(Q68="","",Q68)</f>
        <v/>
      </c>
      <c r="P71" s="307" t="str">
        <f>IF(R68="","",R68)</f>
        <v/>
      </c>
      <c r="Q71" s="333"/>
      <c r="R71" s="334"/>
      <c r="S71" s="334"/>
      <c r="T71" s="335"/>
      <c r="U71" s="94">
        <v>21</v>
      </c>
      <c r="V71" s="21" t="str">
        <f t="shared" si="14"/>
        <v>-</v>
      </c>
      <c r="W71" s="91">
        <v>14</v>
      </c>
      <c r="X71" s="321"/>
      <c r="Y71" s="70">
        <f>AD70</f>
        <v>3</v>
      </c>
      <c r="Z71" s="53" t="s">
        <v>10</v>
      </c>
      <c r="AA71" s="53">
        <f>AE70</f>
        <v>1</v>
      </c>
      <c r="AB71" s="71" t="s">
        <v>7</v>
      </c>
      <c r="AC71" s="40"/>
      <c r="AD71" s="11"/>
      <c r="AE71" s="8"/>
      <c r="AF71" s="10"/>
      <c r="AG71" s="9"/>
      <c r="AH71" s="7"/>
      <c r="AI71" s="8"/>
      <c r="AJ71" s="8"/>
      <c r="AK71" s="7"/>
      <c r="AL71" s="185"/>
      <c r="AM71" s="167"/>
      <c r="AP71" s="217" t="s">
        <v>109</v>
      </c>
      <c r="AQ71" s="218" t="s">
        <v>94</v>
      </c>
      <c r="AR71" s="107"/>
      <c r="AS71" s="107"/>
      <c r="AT71" s="107"/>
      <c r="AU71" s="107"/>
      <c r="AV71" s="107"/>
      <c r="AW71" s="107"/>
      <c r="AX71" s="107"/>
      <c r="AY71" s="127"/>
      <c r="AZ71" s="127"/>
      <c r="BA71" s="127"/>
      <c r="BB71" s="127"/>
      <c r="BC71" s="108"/>
      <c r="BD71" s="108"/>
      <c r="BE71" s="108"/>
      <c r="BF71" s="108"/>
      <c r="BG71" s="106"/>
      <c r="BH71" s="106"/>
      <c r="BI71" s="106"/>
      <c r="BJ71" s="106"/>
      <c r="BK71" s="106"/>
      <c r="CE71" s="105"/>
      <c r="CF71" s="105"/>
      <c r="CG71" s="105"/>
      <c r="CH71" s="105"/>
      <c r="CI71" s="105"/>
      <c r="CJ71" s="105"/>
    </row>
    <row r="72" spans="1:92" ht="13.95" customHeight="1" x14ac:dyDescent="0.15">
      <c r="C72" s="85" t="s">
        <v>79</v>
      </c>
      <c r="D72" s="88" t="s">
        <v>50</v>
      </c>
      <c r="E72" s="26">
        <f>IF(W60="","",W60)</f>
        <v>21</v>
      </c>
      <c r="F72" s="24" t="str">
        <f t="shared" si="15"/>
        <v>-</v>
      </c>
      <c r="G72" s="171">
        <f>IF(U60="","",U60)</f>
        <v>17</v>
      </c>
      <c r="H72" s="369" t="str">
        <f>IF(X60="","",IF(X60="○","×",IF(X60="×","○")))</f>
        <v>×</v>
      </c>
      <c r="I72" s="25">
        <f>IF(W63="","",W63)</f>
        <v>14</v>
      </c>
      <c r="J72" s="24" t="str">
        <f t="shared" si="16"/>
        <v>-</v>
      </c>
      <c r="K72" s="171">
        <f>IF(U63="","",U63)</f>
        <v>21</v>
      </c>
      <c r="L72" s="306" t="str">
        <f>IF(X63="","",IF(X63="○","×",IF(X63="×","○")))</f>
        <v>×</v>
      </c>
      <c r="M72" s="171">
        <f>IF(W66="","",W66)</f>
        <v>22</v>
      </c>
      <c r="N72" s="24" t="str">
        <f t="shared" si="17"/>
        <v>-</v>
      </c>
      <c r="O72" s="171">
        <f>IF(U66="","",U66)</f>
        <v>20</v>
      </c>
      <c r="P72" s="306" t="str">
        <f>IF(X66="","",IF(X66="○","×",IF(X66="×","○")))</f>
        <v>○</v>
      </c>
      <c r="Q72" s="25">
        <f>IF(W69="","",W69)</f>
        <v>10</v>
      </c>
      <c r="R72" s="24" t="str">
        <f>IF(Q72="","","-")</f>
        <v>-</v>
      </c>
      <c r="S72" s="171">
        <f>IF(U69="","",U69)</f>
        <v>21</v>
      </c>
      <c r="T72" s="306" t="str">
        <f>IF(X69="","",IF(X69="○","×",IF(X69="×","○")))</f>
        <v>×</v>
      </c>
      <c r="U72" s="330"/>
      <c r="V72" s="331"/>
      <c r="W72" s="331"/>
      <c r="X72" s="332"/>
      <c r="Y72" s="404" t="s">
        <v>202</v>
      </c>
      <c r="Z72" s="379"/>
      <c r="AA72" s="379"/>
      <c r="AB72" s="380"/>
      <c r="AC72" s="40"/>
      <c r="AD72" s="20"/>
      <c r="AE72" s="16"/>
      <c r="AF72" s="19"/>
      <c r="AG72" s="18"/>
      <c r="AH72" s="15"/>
      <c r="AI72" s="16"/>
      <c r="AJ72" s="16"/>
      <c r="AK72" s="15"/>
      <c r="AL72" s="185"/>
      <c r="AM72" s="167"/>
      <c r="AP72" s="215" t="s">
        <v>110</v>
      </c>
      <c r="AQ72" s="216" t="s">
        <v>94</v>
      </c>
      <c r="AR72" s="107"/>
      <c r="AS72" s="107"/>
      <c r="AT72" s="107"/>
      <c r="AU72" s="107"/>
      <c r="AV72" s="107"/>
      <c r="AW72" s="127"/>
      <c r="AX72" s="127"/>
      <c r="AY72" s="127"/>
      <c r="AZ72" s="127"/>
      <c r="BA72" s="108"/>
      <c r="BB72" s="108"/>
      <c r="BC72" s="108"/>
      <c r="BD72" s="108"/>
      <c r="BF72" s="106"/>
      <c r="BG72" s="106"/>
      <c r="BH72" s="106"/>
      <c r="BI72" s="106"/>
      <c r="BJ72" s="106"/>
      <c r="BK72" s="106"/>
      <c r="CE72" s="105"/>
      <c r="CF72" s="105"/>
      <c r="CG72" s="105"/>
      <c r="CH72" s="105"/>
      <c r="CI72" s="105"/>
      <c r="CJ72" s="105"/>
    </row>
    <row r="73" spans="1:92" ht="13.95" customHeight="1" x14ac:dyDescent="0.15">
      <c r="C73" s="82" t="s">
        <v>66</v>
      </c>
      <c r="D73" s="81" t="s">
        <v>50</v>
      </c>
      <c r="E73" s="23">
        <f>IF(W61="","",W61)</f>
        <v>16</v>
      </c>
      <c r="F73" s="21" t="str">
        <f t="shared" si="15"/>
        <v>-</v>
      </c>
      <c r="G73" s="172">
        <f>IF(U61="","",U61)</f>
        <v>21</v>
      </c>
      <c r="H73" s="370" t="str">
        <f>IF(J64="","",J64)</f>
        <v/>
      </c>
      <c r="I73" s="22">
        <f>IF(W64="","",W64)</f>
        <v>10</v>
      </c>
      <c r="J73" s="21" t="str">
        <f t="shared" si="16"/>
        <v>-</v>
      </c>
      <c r="K73" s="172">
        <f>IF(U64="","",U64)</f>
        <v>21</v>
      </c>
      <c r="L73" s="307" t="str">
        <f>IF(N70="","",N70)</f>
        <v>-</v>
      </c>
      <c r="M73" s="172">
        <f>IF(W67="","",W67)</f>
        <v>10</v>
      </c>
      <c r="N73" s="21" t="str">
        <f t="shared" si="17"/>
        <v>-</v>
      </c>
      <c r="O73" s="172">
        <f>IF(U67="","",U67)</f>
        <v>21</v>
      </c>
      <c r="P73" s="307" t="str">
        <f>IF(R70="","",R70)</f>
        <v/>
      </c>
      <c r="Q73" s="22">
        <f>IF(W70="","",W70)</f>
        <v>21</v>
      </c>
      <c r="R73" s="21" t="str">
        <f>IF(Q73="","","-")</f>
        <v>-</v>
      </c>
      <c r="S73" s="172">
        <f>IF(U70="","",U70)</f>
        <v>19</v>
      </c>
      <c r="T73" s="307" t="str">
        <f>IF(V70="","",V70)</f>
        <v>-</v>
      </c>
      <c r="U73" s="333"/>
      <c r="V73" s="334"/>
      <c r="W73" s="334"/>
      <c r="X73" s="335"/>
      <c r="Y73" s="381"/>
      <c r="Z73" s="382"/>
      <c r="AA73" s="382"/>
      <c r="AB73" s="383"/>
      <c r="AC73" s="40"/>
      <c r="AD73" s="20">
        <f>COUNTIF(E72:X74,"○")</f>
        <v>1</v>
      </c>
      <c r="AE73" s="16">
        <f>COUNTIF(E72:X74,"×")</f>
        <v>3</v>
      </c>
      <c r="AF73" s="19">
        <f>(IF((E72&gt;G72),1,0))+(IF((E73&gt;G73),1,0))+(IF((E74&gt;G74),1,0))+(IF((I72&gt;K72),1,0))+(IF((I73&gt;K73),1,0))+(IF((I74&gt;K74),1,0))+(IF((M72&gt;O72),1,0))+(IF((M73&gt;O73),1,0))+(IF((M74&gt;O74),1,0))+(IF((Q72&gt;S72),1,0))+(IF((Q73&gt;S73),1,0))+(IF((Q74&gt;S74),1,0))+(IF((U72&gt;W72),1,0))+(IF((U73&gt;W73),1,0))+(IF((U74&gt;W74),1,0))</f>
        <v>4</v>
      </c>
      <c r="AG73" s="18">
        <f>(IF((E72&lt;G72),1,0))+(IF((E73&lt;G73),1,0))+(IF((E74&lt;G74),1,0))+(IF((I72&lt;K72),1,0))+(IF((I73&lt;K73),1,0))+(IF((I74&lt;K74),1,0))+(IF((M72&lt;O72),1,0))+(IF((M73&lt;O73),1,0))+(IF((M74&lt;O74),1,0))+(IF((Q72&lt;S72),1,0))+(IF((Q73&lt;S73),1,0))+(IF((Q74&lt;S74),1,0))+(IF((U72&lt;W72),1,0))+(IF((U73&lt;W73),1,0))+(IF((U74&lt;W74),1,0))</f>
        <v>7</v>
      </c>
      <c r="AH73" s="17">
        <f>AF73-AG73</f>
        <v>-3</v>
      </c>
      <c r="AI73" s="16">
        <f>SUM(E72:E74,I72:I74,M72:M74,Q72:Q74,U72:U74)</f>
        <v>176</v>
      </c>
      <c r="AJ73" s="16">
        <f>SUM(G72:G74,K72:K74,O72:O74,S72:S74,W72:W74)</f>
        <v>219</v>
      </c>
      <c r="AK73" s="15">
        <f>AI73-AJ73</f>
        <v>-43</v>
      </c>
      <c r="AL73" s="367">
        <f>(AD73-AE73)*1000+(AH73)*100+AK73</f>
        <v>-2343</v>
      </c>
      <c r="AM73" s="368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27"/>
      <c r="BG73" s="127"/>
      <c r="BH73" s="127"/>
      <c r="BI73" s="127"/>
      <c r="BJ73" s="108"/>
      <c r="BK73" s="108"/>
      <c r="BL73" s="108"/>
      <c r="BM73" s="108"/>
    </row>
    <row r="74" spans="1:92" ht="13.95" customHeight="1" thickBot="1" x14ac:dyDescent="0.2">
      <c r="C74" s="80"/>
      <c r="D74" s="79"/>
      <c r="E74" s="14">
        <f>IF(W62="","",W62)</f>
        <v>17</v>
      </c>
      <c r="F74" s="12" t="str">
        <f t="shared" si="15"/>
        <v>-</v>
      </c>
      <c r="G74" s="173">
        <f>IF(U62="","",U62)</f>
        <v>21</v>
      </c>
      <c r="H74" s="415" t="str">
        <f>IF(J65="","",J65)</f>
        <v/>
      </c>
      <c r="I74" s="13" t="str">
        <f>IF(W65="","",W65)</f>
        <v/>
      </c>
      <c r="J74" s="12" t="str">
        <f t="shared" si="16"/>
        <v/>
      </c>
      <c r="K74" s="173" t="str">
        <f>IF(U65="","",U65)</f>
        <v/>
      </c>
      <c r="L74" s="308" t="str">
        <f>IF(N71="","",N71)</f>
        <v/>
      </c>
      <c r="M74" s="173">
        <f>IF(W68="","",W68)</f>
        <v>21</v>
      </c>
      <c r="N74" s="12" t="str">
        <f t="shared" si="17"/>
        <v>-</v>
      </c>
      <c r="O74" s="173">
        <f>IF(U68="","",U68)</f>
        <v>16</v>
      </c>
      <c r="P74" s="308" t="str">
        <f>IF(R71="","",R71)</f>
        <v/>
      </c>
      <c r="Q74" s="13">
        <f>IF(W71="","",W71)</f>
        <v>14</v>
      </c>
      <c r="R74" s="12" t="str">
        <f>IF(Q74="","","-")</f>
        <v>-</v>
      </c>
      <c r="S74" s="173">
        <f>IF(U71="","",U71)</f>
        <v>21</v>
      </c>
      <c r="T74" s="308" t="str">
        <f>IF(V71="","",V71)</f>
        <v>-</v>
      </c>
      <c r="U74" s="338"/>
      <c r="V74" s="339"/>
      <c r="W74" s="339"/>
      <c r="X74" s="377"/>
      <c r="Y74" s="72">
        <f>AD73</f>
        <v>1</v>
      </c>
      <c r="Z74" s="3" t="s">
        <v>10</v>
      </c>
      <c r="AA74" s="3">
        <f>AE73</f>
        <v>3</v>
      </c>
      <c r="AB74" s="2" t="s">
        <v>7</v>
      </c>
      <c r="AC74" s="40"/>
      <c r="AD74" s="11"/>
      <c r="AE74" s="8"/>
      <c r="AF74" s="10"/>
      <c r="AG74" s="9"/>
      <c r="AH74" s="7"/>
      <c r="AI74" s="8"/>
      <c r="AJ74" s="8"/>
      <c r="AK74" s="7"/>
      <c r="AL74" s="185"/>
      <c r="AM74" s="16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27"/>
      <c r="BK74" s="127"/>
      <c r="BL74" s="127"/>
      <c r="BM74" s="127"/>
      <c r="BN74" s="108"/>
      <c r="BO74" s="108"/>
      <c r="BP74" s="108"/>
      <c r="BQ74" s="108"/>
      <c r="CK74" s="106"/>
      <c r="CL74" s="106"/>
      <c r="CM74" s="106"/>
      <c r="CN74" s="106"/>
    </row>
    <row r="75" spans="1:92" ht="12.9" customHeight="1" x14ac:dyDescent="0.2">
      <c r="C75" s="121"/>
      <c r="D75" s="121"/>
      <c r="E75" s="121"/>
      <c r="F75" s="121"/>
      <c r="G75" s="121"/>
      <c r="H75" s="121"/>
      <c r="I75" s="121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27"/>
      <c r="BG75" s="127"/>
      <c r="BH75" s="127"/>
      <c r="BI75" s="127"/>
      <c r="BJ75" s="108"/>
      <c r="BK75" s="108"/>
      <c r="BL75" s="108"/>
      <c r="BM75" s="108"/>
    </row>
    <row r="76" spans="1:92" ht="12" customHeight="1" x14ac:dyDescent="0.2">
      <c r="B76" s="106"/>
      <c r="C76" s="121"/>
      <c r="D76" s="125"/>
      <c r="E76" s="125"/>
      <c r="F76" s="125"/>
      <c r="G76" s="125"/>
      <c r="H76" s="125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3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</row>
    <row r="77" spans="1:92" ht="12" customHeight="1" thickBot="1" x14ac:dyDescent="0.25">
      <c r="A77" s="146"/>
      <c r="B77" s="146"/>
      <c r="C77" s="147"/>
      <c r="D77" s="148"/>
      <c r="E77" s="148"/>
      <c r="F77" s="148"/>
      <c r="G77" s="148"/>
      <c r="H77" s="148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50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46"/>
    </row>
    <row r="78" spans="1:92" ht="12" customHeight="1" x14ac:dyDescent="0.2">
      <c r="B78" s="106"/>
      <c r="C78" s="121"/>
      <c r="D78" s="125"/>
      <c r="E78" s="125"/>
      <c r="F78" s="125"/>
      <c r="G78" s="125"/>
      <c r="H78" s="125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3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</row>
    <row r="79" spans="1:92" ht="30" x14ac:dyDescent="0.2">
      <c r="B79" s="106"/>
      <c r="C79" s="396" t="s">
        <v>175</v>
      </c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119"/>
      <c r="R79" s="119"/>
      <c r="S79" s="119"/>
      <c r="T79" s="119"/>
      <c r="U79" s="126" t="s">
        <v>170</v>
      </c>
      <c r="V79" s="119"/>
      <c r="W79" s="119"/>
      <c r="X79" s="119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08"/>
      <c r="BO79" s="108"/>
    </row>
    <row r="80" spans="1:92" ht="5.0999999999999996" customHeight="1" thickBot="1" x14ac:dyDescent="0.25">
      <c r="C80" s="121"/>
      <c r="D80" s="125"/>
      <c r="E80" s="125"/>
      <c r="F80" s="125"/>
      <c r="G80" s="125"/>
      <c r="H80" s="125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3"/>
      <c r="T80" s="123"/>
      <c r="U80" s="123"/>
      <c r="V80" s="123"/>
      <c r="W80" s="123"/>
      <c r="X80" s="122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BN80" s="108"/>
      <c r="BO80" s="108"/>
    </row>
    <row r="81" spans="2:93" ht="12.9" customHeight="1" x14ac:dyDescent="0.15">
      <c r="C81" s="397" t="s">
        <v>86</v>
      </c>
      <c r="D81" s="398"/>
      <c r="E81" s="429" t="str">
        <f>C83</f>
        <v>眞鍋頼斗</v>
      </c>
      <c r="F81" s="374"/>
      <c r="G81" s="374"/>
      <c r="H81" s="375"/>
      <c r="I81" s="373" t="str">
        <f>C86</f>
        <v>近藤慎之介</v>
      </c>
      <c r="J81" s="374"/>
      <c r="K81" s="374"/>
      <c r="L81" s="375"/>
      <c r="M81" s="373" t="str">
        <f>C89</f>
        <v>大西英翔</v>
      </c>
      <c r="N81" s="374"/>
      <c r="O81" s="374"/>
      <c r="P81" s="375"/>
      <c r="Q81" s="373" t="str">
        <f>C92</f>
        <v>近藤靖宏</v>
      </c>
      <c r="R81" s="374"/>
      <c r="S81" s="374"/>
      <c r="T81" s="375"/>
      <c r="U81" s="373" t="str">
        <f>C95</f>
        <v>曽我部良一</v>
      </c>
      <c r="V81" s="374"/>
      <c r="W81" s="374"/>
      <c r="X81" s="375"/>
      <c r="Y81" s="347" t="s">
        <v>1</v>
      </c>
      <c r="Z81" s="348"/>
      <c r="AA81" s="348"/>
      <c r="AB81" s="349"/>
      <c r="AC81" s="40"/>
      <c r="AD81" s="371" t="s">
        <v>3</v>
      </c>
      <c r="AE81" s="372"/>
      <c r="AF81" s="350" t="s">
        <v>4</v>
      </c>
      <c r="AG81" s="352"/>
      <c r="AH81" s="351"/>
      <c r="AI81" s="353" t="s">
        <v>5</v>
      </c>
      <c r="AJ81" s="354"/>
      <c r="AK81" s="355"/>
      <c r="AL81" s="78"/>
      <c r="AM81" s="78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07"/>
      <c r="BA81" s="107"/>
      <c r="BB81" s="107"/>
      <c r="BC81" s="107"/>
      <c r="BD81" s="107"/>
      <c r="BE81" s="107"/>
      <c r="BF81" s="127"/>
      <c r="BG81" s="127"/>
      <c r="BH81" s="127"/>
      <c r="BI81" s="127"/>
      <c r="BJ81" s="108"/>
      <c r="BK81" s="108"/>
      <c r="BL81" s="108"/>
      <c r="BM81" s="108"/>
    </row>
    <row r="82" spans="2:93" ht="12.9" customHeight="1" thickBot="1" x14ac:dyDescent="0.2">
      <c r="C82" s="399"/>
      <c r="D82" s="400"/>
      <c r="E82" s="430" t="str">
        <f>C84</f>
        <v>大石修伍</v>
      </c>
      <c r="F82" s="361"/>
      <c r="G82" s="361"/>
      <c r="H82" s="362"/>
      <c r="I82" s="360" t="str">
        <f>C87</f>
        <v>内藤颯太</v>
      </c>
      <c r="J82" s="361"/>
      <c r="K82" s="361"/>
      <c r="L82" s="362"/>
      <c r="M82" s="360" t="str">
        <f>C90</f>
        <v>大西右恭</v>
      </c>
      <c r="N82" s="361"/>
      <c r="O82" s="361"/>
      <c r="P82" s="362"/>
      <c r="Q82" s="360" t="str">
        <f>C93</f>
        <v>山内智世</v>
      </c>
      <c r="R82" s="361"/>
      <c r="S82" s="361"/>
      <c r="T82" s="362"/>
      <c r="U82" s="360" t="str">
        <f>C96</f>
        <v>山口清作</v>
      </c>
      <c r="V82" s="361"/>
      <c r="W82" s="361"/>
      <c r="X82" s="362"/>
      <c r="Y82" s="356" t="s">
        <v>2</v>
      </c>
      <c r="Z82" s="357"/>
      <c r="AA82" s="357"/>
      <c r="AB82" s="358"/>
      <c r="AC82" s="40"/>
      <c r="AD82" s="176" t="s">
        <v>6</v>
      </c>
      <c r="AE82" s="177" t="s">
        <v>7</v>
      </c>
      <c r="AF82" s="176" t="s">
        <v>22</v>
      </c>
      <c r="AG82" s="177" t="s">
        <v>8</v>
      </c>
      <c r="AH82" s="178" t="s">
        <v>9</v>
      </c>
      <c r="AI82" s="177" t="s">
        <v>22</v>
      </c>
      <c r="AJ82" s="177" t="s">
        <v>8</v>
      </c>
      <c r="AK82" s="178" t="s">
        <v>9</v>
      </c>
      <c r="AL82" s="78"/>
      <c r="AM82" s="78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07"/>
      <c r="BA82" s="107"/>
      <c r="BB82" s="107"/>
      <c r="BC82" s="107"/>
      <c r="BD82" s="107"/>
      <c r="BE82" s="107"/>
      <c r="BF82" s="127"/>
      <c r="BG82" s="127"/>
      <c r="BH82" s="127"/>
      <c r="BI82" s="127"/>
      <c r="BJ82" s="108"/>
      <c r="BK82" s="108"/>
      <c r="BL82" s="108"/>
      <c r="BM82" s="108"/>
    </row>
    <row r="83" spans="2:93" ht="13.95" customHeight="1" x14ac:dyDescent="0.15">
      <c r="C83" s="87" t="s">
        <v>111</v>
      </c>
      <c r="D83" s="81" t="s">
        <v>82</v>
      </c>
      <c r="E83" s="424"/>
      <c r="F83" s="425"/>
      <c r="G83" s="425"/>
      <c r="H83" s="426"/>
      <c r="I83" s="94">
        <v>21</v>
      </c>
      <c r="J83" s="21" t="str">
        <f>IF(I83="","","-")</f>
        <v>-</v>
      </c>
      <c r="K83" s="91">
        <v>11</v>
      </c>
      <c r="L83" s="329" t="str">
        <f>IF(I83&lt;&gt;"",IF(I83&gt;K83,IF(I84&gt;K84,"○",IF(I85&gt;K85,"○","×")),IF(I84&gt;K84,IF(I85&gt;K85,"○","×"),"×")),"")</f>
        <v>○</v>
      </c>
      <c r="M83" s="94">
        <v>18</v>
      </c>
      <c r="N83" s="39" t="str">
        <f t="shared" ref="N83:N88" si="18">IF(M83="","","-")</f>
        <v>-</v>
      </c>
      <c r="O83" s="90">
        <v>21</v>
      </c>
      <c r="P83" s="329" t="str">
        <f>IF(M83&lt;&gt;"",IF(M83&gt;O83,IF(M84&gt;O84,"○",IF(M85&gt;O85,"○","×")),IF(M84&gt;O84,IF(M85&gt;O85,"○","×"),"×")),"")</f>
        <v>×</v>
      </c>
      <c r="Q83" s="94">
        <v>21</v>
      </c>
      <c r="R83" s="39" t="str">
        <f t="shared" ref="R83:R91" si="19">IF(Q83="","","-")</f>
        <v>-</v>
      </c>
      <c r="S83" s="90">
        <v>15</v>
      </c>
      <c r="T83" s="329" t="str">
        <f>IF(Q83&lt;&gt;"",IF(Q83&gt;S83,IF(Q84&gt;S84,"○",IF(Q85&gt;S85,"○","×")),IF(Q84&gt;S84,IF(Q85&gt;S85,"○","×"),"×")),"")</f>
        <v>○</v>
      </c>
      <c r="U83" s="94">
        <v>21</v>
      </c>
      <c r="V83" s="39" t="str">
        <f t="shared" ref="V83:V94" si="20">IF(U83="","","-")</f>
        <v>-</v>
      </c>
      <c r="W83" s="90">
        <v>9</v>
      </c>
      <c r="X83" s="359" t="str">
        <f>IF(U83&lt;&gt;"",IF(U83&gt;W83,IF(U84&gt;W84,"○",IF(U85&gt;W85,"○","×")),IF(U84&gt;W84,IF(U85&gt;W85,"○","×"),"×")),"")</f>
        <v>○</v>
      </c>
      <c r="Y83" s="322">
        <f>RANK(AL84,AL83:AL96)</f>
        <v>2</v>
      </c>
      <c r="Z83" s="323"/>
      <c r="AA83" s="323"/>
      <c r="AB83" s="324"/>
      <c r="AC83" s="40"/>
      <c r="AD83" s="20"/>
      <c r="AE83" s="16"/>
      <c r="AF83" s="19"/>
      <c r="AG83" s="18"/>
      <c r="AH83" s="15"/>
      <c r="AI83" s="16"/>
      <c r="AJ83" s="16"/>
      <c r="AK83" s="15"/>
      <c r="AL83" s="185"/>
      <c r="AM83" s="185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27"/>
      <c r="BG83" s="127"/>
      <c r="BH83" s="127"/>
      <c r="BI83" s="127"/>
      <c r="BJ83" s="108"/>
      <c r="BK83" s="108"/>
      <c r="BL83" s="108"/>
      <c r="BM83" s="108"/>
    </row>
    <row r="84" spans="2:93" s="106" customFormat="1" ht="13.95" customHeight="1" x14ac:dyDescent="0.15">
      <c r="B84" s="105"/>
      <c r="C84" s="87" t="s">
        <v>112</v>
      </c>
      <c r="D84" s="81" t="s">
        <v>82</v>
      </c>
      <c r="E84" s="427"/>
      <c r="F84" s="334"/>
      <c r="G84" s="334"/>
      <c r="H84" s="335"/>
      <c r="I84" s="94">
        <v>21</v>
      </c>
      <c r="J84" s="21" t="str">
        <f>IF(I84="","","-")</f>
        <v>-</v>
      </c>
      <c r="K84" s="97">
        <v>10</v>
      </c>
      <c r="L84" s="317"/>
      <c r="M84" s="94">
        <v>5</v>
      </c>
      <c r="N84" s="21" t="str">
        <f t="shared" si="18"/>
        <v>-</v>
      </c>
      <c r="O84" s="91">
        <v>21</v>
      </c>
      <c r="P84" s="317"/>
      <c r="Q84" s="94">
        <v>22</v>
      </c>
      <c r="R84" s="21" t="str">
        <f t="shared" si="19"/>
        <v>-</v>
      </c>
      <c r="S84" s="91">
        <v>20</v>
      </c>
      <c r="T84" s="317"/>
      <c r="U84" s="94">
        <v>20</v>
      </c>
      <c r="V84" s="21" t="str">
        <f t="shared" si="20"/>
        <v>-</v>
      </c>
      <c r="W84" s="91">
        <v>22</v>
      </c>
      <c r="X84" s="320"/>
      <c r="Y84" s="325"/>
      <c r="Z84" s="326"/>
      <c r="AA84" s="326"/>
      <c r="AB84" s="327"/>
      <c r="AC84" s="40"/>
      <c r="AD84" s="20">
        <f>COUNTIF(E83:X85,"○")</f>
        <v>3</v>
      </c>
      <c r="AE84" s="16">
        <f>COUNTIF(E83:X85,"×")</f>
        <v>1</v>
      </c>
      <c r="AF84" s="19">
        <f>(IF((E83&gt;G83),1,0))+(IF((E84&gt;G84),1,0))+(IF((E85&gt;G85),1,0))+(IF((I83&gt;K83),1,0))+(IF((I84&gt;K84),1,0))+(IF((I85&gt;K85),1,0))+(IF((M83&gt;O83),1,0))+(IF((M84&gt;O84),1,0))+(IF((M85&gt;O85),1,0))+(IF((Q83&gt;S83),1,0))+(IF((Q84&gt;S84),1,0))+(IF((Q85&gt;S85),1,0))+(IF((U83&gt;W83),1,0))+(IF((U84&gt;W84),1,0))+(IF((U85&gt;W85),1,0))</f>
        <v>6</v>
      </c>
      <c r="AG84" s="18">
        <f>(IF((E83&lt;G83),1,0))+(IF((E84&lt;G84),1,0))+(IF((E85&lt;G85),1,0))+(IF((I83&lt;K83),1,0))+(IF((I84&lt;K84),1,0))+(IF((I85&lt;K85),1,0))+(IF((M83&lt;O83),1,0))+(IF((M84&lt;O84),1,0))+(IF((M85&lt;O85),1,0))+(IF((Q83&lt;S83),1,0))+(IF((Q84&lt;S84),1,0))+(IF((Q85&lt;S85),1,0))+(IF((U83&lt;W83),1,0))+(IF((U84&lt;W84),1,0))+(IF((U85&lt;W85),1,0))</f>
        <v>3</v>
      </c>
      <c r="AH84" s="17">
        <f>AF84-AG84</f>
        <v>3</v>
      </c>
      <c r="AI84" s="16">
        <f>SUM(E83:E85,I83:I85,M83:M85,Q83:Q85,U83:U85)</f>
        <v>170</v>
      </c>
      <c r="AJ84" s="16">
        <f>SUM(G83:G85,K83:K85,O83:O85,S83:S85,W83:W85)</f>
        <v>148</v>
      </c>
      <c r="AK84" s="15">
        <f>AI84-AJ84</f>
        <v>22</v>
      </c>
      <c r="AL84" s="367">
        <f>(AD84-AE84)*1000+(AH84)*100+AK84</f>
        <v>2322</v>
      </c>
      <c r="AM84" s="368"/>
      <c r="AN84" s="105"/>
      <c r="AO84" s="105"/>
      <c r="AP84" s="117"/>
      <c r="AQ84" s="117"/>
      <c r="AR84" s="117"/>
      <c r="AS84" s="117"/>
      <c r="AT84" s="117"/>
      <c r="AU84" s="11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27"/>
      <c r="BG84" s="127"/>
      <c r="BH84" s="127"/>
      <c r="BI84" s="127"/>
      <c r="BJ84" s="108"/>
      <c r="BK84" s="108"/>
      <c r="BL84" s="108"/>
      <c r="BM84" s="108"/>
      <c r="CK84" s="105"/>
      <c r="CL84" s="105"/>
      <c r="CM84" s="105"/>
      <c r="CN84" s="105"/>
      <c r="CO84" s="105"/>
    </row>
    <row r="85" spans="2:93" s="106" customFormat="1" ht="13.95" customHeight="1" thickBot="1" x14ac:dyDescent="0.2">
      <c r="B85" s="105"/>
      <c r="C85" s="84"/>
      <c r="D85" s="86"/>
      <c r="E85" s="428"/>
      <c r="F85" s="364"/>
      <c r="G85" s="364"/>
      <c r="H85" s="365"/>
      <c r="I85" s="96"/>
      <c r="J85" s="21" t="str">
        <f>IF(I85="","","-")</f>
        <v/>
      </c>
      <c r="K85" s="93"/>
      <c r="L85" s="318"/>
      <c r="M85" s="96"/>
      <c r="N85" s="34" t="str">
        <f t="shared" si="18"/>
        <v/>
      </c>
      <c r="O85" s="93"/>
      <c r="P85" s="317"/>
      <c r="Q85" s="94"/>
      <c r="R85" s="21" t="str">
        <f t="shared" si="19"/>
        <v/>
      </c>
      <c r="S85" s="91"/>
      <c r="T85" s="317"/>
      <c r="U85" s="94">
        <v>21</v>
      </c>
      <c r="V85" s="21" t="str">
        <f t="shared" si="20"/>
        <v>-</v>
      </c>
      <c r="W85" s="91">
        <v>19</v>
      </c>
      <c r="X85" s="320"/>
      <c r="Y85" s="70">
        <f>AD84</f>
        <v>3</v>
      </c>
      <c r="Z85" s="53" t="s">
        <v>10</v>
      </c>
      <c r="AA85" s="53">
        <f>AE84</f>
        <v>1</v>
      </c>
      <c r="AB85" s="71" t="s">
        <v>7</v>
      </c>
      <c r="AC85" s="40"/>
      <c r="AD85" s="20"/>
      <c r="AE85" s="16"/>
      <c r="AF85" s="19"/>
      <c r="AG85" s="18"/>
      <c r="AH85" s="15"/>
      <c r="AI85" s="16"/>
      <c r="AJ85" s="16"/>
      <c r="AK85" s="15"/>
      <c r="AL85" s="185"/>
      <c r="AM85" s="167"/>
      <c r="AN85" s="105"/>
      <c r="AO85" s="105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07"/>
      <c r="BA85" s="107"/>
      <c r="BB85" s="107"/>
      <c r="BC85" s="107"/>
      <c r="BD85" s="107"/>
      <c r="BE85" s="107"/>
      <c r="BF85" s="127"/>
      <c r="BG85" s="127"/>
      <c r="BH85" s="127"/>
      <c r="BI85" s="127"/>
      <c r="BJ85" s="108"/>
      <c r="BK85" s="108"/>
      <c r="BL85" s="108"/>
      <c r="BM85" s="108"/>
      <c r="CK85" s="105"/>
      <c r="CL85" s="105"/>
      <c r="CM85" s="105"/>
      <c r="CN85" s="105"/>
      <c r="CO85" s="105"/>
    </row>
    <row r="86" spans="2:93" s="106" customFormat="1" ht="13.95" customHeight="1" x14ac:dyDescent="0.15">
      <c r="B86" s="105"/>
      <c r="C86" s="87" t="s">
        <v>55</v>
      </c>
      <c r="D86" s="421" t="s">
        <v>115</v>
      </c>
      <c r="E86" s="23">
        <f>IF(K83="","",K83)</f>
        <v>11</v>
      </c>
      <c r="F86" s="21" t="str">
        <f t="shared" ref="F86:F97" si="21">IF(E86="","","-")</f>
        <v>-</v>
      </c>
      <c r="G86" s="172">
        <f>IF(I83="","",I83)</f>
        <v>21</v>
      </c>
      <c r="H86" s="306" t="str">
        <f>IF(L83="","",IF(L83="○","×",IF(L83="×","○")))</f>
        <v>×</v>
      </c>
      <c r="I86" s="330"/>
      <c r="J86" s="331"/>
      <c r="K86" s="331"/>
      <c r="L86" s="332"/>
      <c r="M86" s="94">
        <v>10</v>
      </c>
      <c r="N86" s="21" t="str">
        <f t="shared" si="18"/>
        <v>-</v>
      </c>
      <c r="O86" s="91">
        <v>21</v>
      </c>
      <c r="P86" s="346" t="str">
        <f>IF(M86&lt;&gt;"",IF(M86&gt;O86,IF(M87&gt;O87,"○",IF(M88&gt;O88,"○","×")),IF(M87&gt;O87,IF(M88&gt;O88,"○","×"),"×")),"")</f>
        <v>×</v>
      </c>
      <c r="Q86" s="95">
        <v>14</v>
      </c>
      <c r="R86" s="24" t="str">
        <f t="shared" si="19"/>
        <v>-</v>
      </c>
      <c r="S86" s="92">
        <v>21</v>
      </c>
      <c r="T86" s="346" t="str">
        <f>IF(Q86&lt;&gt;"",IF(Q86&gt;S86,IF(Q87&gt;S87,"○",IF(Q88&gt;S88,"○","×")),IF(Q87&gt;S87,IF(Q88&gt;S88,"○","×"),"×")),"")</f>
        <v>×</v>
      </c>
      <c r="U86" s="95">
        <v>11</v>
      </c>
      <c r="V86" s="24" t="str">
        <f t="shared" si="20"/>
        <v>-</v>
      </c>
      <c r="W86" s="92">
        <v>21</v>
      </c>
      <c r="X86" s="319" t="str">
        <f>IF(U86&lt;&gt;"",IF(U86&gt;W86,IF(U87&gt;W87,"○",IF(U88&gt;W88,"○","×")),IF(U87&gt;W87,IF(U88&gt;W88,"○","×"),"×")),"")</f>
        <v>×</v>
      </c>
      <c r="Y86" s="322">
        <f>RANK(AL87,AL83:AL96)</f>
        <v>5</v>
      </c>
      <c r="Z86" s="323"/>
      <c r="AA86" s="323"/>
      <c r="AB86" s="324"/>
      <c r="AC86" s="40"/>
      <c r="AD86" s="32"/>
      <c r="AE86" s="29"/>
      <c r="AF86" s="31"/>
      <c r="AG86" s="30"/>
      <c r="AH86" s="28"/>
      <c r="AI86" s="29"/>
      <c r="AJ86" s="29"/>
      <c r="AK86" s="28"/>
      <c r="AL86" s="185"/>
      <c r="AM86" s="167"/>
      <c r="AN86" s="105"/>
      <c r="AO86" s="105"/>
      <c r="AP86" s="118"/>
      <c r="AQ86" s="118"/>
      <c r="AR86" s="118"/>
      <c r="AS86" s="118"/>
      <c r="AT86" s="118"/>
      <c r="AU86" s="118"/>
      <c r="AV86" s="118"/>
      <c r="AW86" s="117"/>
      <c r="AX86" s="117"/>
      <c r="AY86" s="117"/>
      <c r="AZ86" s="107"/>
      <c r="BA86" s="107"/>
      <c r="BB86" s="107"/>
      <c r="BC86" s="107"/>
      <c r="BD86" s="107"/>
      <c r="BE86" s="107"/>
      <c r="BF86" s="127"/>
      <c r="BG86" s="127"/>
      <c r="BH86" s="127"/>
      <c r="BI86" s="127"/>
      <c r="BJ86" s="108"/>
      <c r="BK86" s="108"/>
      <c r="BL86" s="108"/>
      <c r="BM86" s="108"/>
      <c r="CK86" s="105"/>
      <c r="CL86" s="105"/>
      <c r="CM86" s="105"/>
      <c r="CN86" s="105"/>
      <c r="CO86" s="105"/>
    </row>
    <row r="87" spans="2:93" s="106" customFormat="1" ht="13.95" customHeight="1" x14ac:dyDescent="0.15">
      <c r="B87" s="105"/>
      <c r="C87" s="87" t="s">
        <v>53</v>
      </c>
      <c r="D87" s="422"/>
      <c r="E87" s="23">
        <f>IF(K84="","",K84)</f>
        <v>10</v>
      </c>
      <c r="F87" s="21" t="str">
        <f t="shared" si="21"/>
        <v>-</v>
      </c>
      <c r="G87" s="172">
        <f>IF(I84="","",I84)</f>
        <v>21</v>
      </c>
      <c r="H87" s="307" t="str">
        <f>IF(J84="","",J84)</f>
        <v>-</v>
      </c>
      <c r="I87" s="333"/>
      <c r="J87" s="334"/>
      <c r="K87" s="334"/>
      <c r="L87" s="335"/>
      <c r="M87" s="94">
        <v>4</v>
      </c>
      <c r="N87" s="21" t="str">
        <f t="shared" si="18"/>
        <v>-</v>
      </c>
      <c r="O87" s="91">
        <v>21</v>
      </c>
      <c r="P87" s="317"/>
      <c r="Q87" s="94">
        <v>7</v>
      </c>
      <c r="R87" s="21" t="str">
        <f t="shared" si="19"/>
        <v>-</v>
      </c>
      <c r="S87" s="91">
        <v>21</v>
      </c>
      <c r="T87" s="317"/>
      <c r="U87" s="94">
        <v>17</v>
      </c>
      <c r="V87" s="21" t="str">
        <f t="shared" si="20"/>
        <v>-</v>
      </c>
      <c r="W87" s="91">
        <v>21</v>
      </c>
      <c r="X87" s="320"/>
      <c r="Y87" s="325"/>
      <c r="Z87" s="326"/>
      <c r="AA87" s="326"/>
      <c r="AB87" s="327"/>
      <c r="AC87" s="40"/>
      <c r="AD87" s="20">
        <f>COUNTIF(E86:X88,"○")</f>
        <v>0</v>
      </c>
      <c r="AE87" s="16">
        <f>COUNTIF(E86:X88,"×")</f>
        <v>4</v>
      </c>
      <c r="AF87" s="19">
        <f>(IF((E86&gt;G86),1,0))+(IF((E87&gt;G87),1,0))+(IF((E88&gt;G88),1,0))+(IF((I86&gt;K86),1,0))+(IF((I87&gt;K87),1,0))+(IF((I88&gt;K88),1,0))+(IF((M86&gt;O86),1,0))+(IF((M87&gt;O87),1,0))+(IF((M88&gt;O88),1,0))+(IF((Q86&gt;S86),1,0))+(IF((Q87&gt;S87),1,0))+(IF((Q88&gt;S88),1,0))+(IF((U86&gt;W86),1,0))+(IF((U87&gt;W87),1,0))+(IF((U88&gt;W88),1,0))</f>
        <v>0</v>
      </c>
      <c r="AG87" s="18">
        <f>(IF((E86&lt;G86),1,0))+(IF((E87&lt;G87),1,0))+(IF((E88&lt;G88),1,0))+(IF((I86&lt;K86),1,0))+(IF((I87&lt;K87),1,0))+(IF((I88&lt;K88),1,0))+(IF((M86&lt;O86),1,0))+(IF((M87&lt;O87),1,0))+(IF((M88&lt;O88),1,0))+(IF((Q86&lt;S86),1,0))+(IF((Q87&lt;S87),1,0))+(IF((Q88&lt;S88),1,0))+(IF((U86&lt;W86),1,0))+(IF((U87&lt;W87),1,0))+(IF((U88&lt;W88),1,0))</f>
        <v>8</v>
      </c>
      <c r="AH87" s="17">
        <f>AF87-AG87</f>
        <v>-8</v>
      </c>
      <c r="AI87" s="16">
        <f>SUM(E86:E88,I86:I88,M86:M88,Q86:Q88,U86:U88)</f>
        <v>84</v>
      </c>
      <c r="AJ87" s="16">
        <f>SUM(G86:G88,K86:K88,O86:O88,S86:S88,W86:W88)</f>
        <v>168</v>
      </c>
      <c r="AK87" s="15">
        <f>AI87-AJ87</f>
        <v>-84</v>
      </c>
      <c r="AL87" s="367">
        <f>(AD87-AE87)*1000+(AH87)*100+AK87</f>
        <v>-4884</v>
      </c>
      <c r="AM87" s="368"/>
      <c r="AN87" s="105"/>
      <c r="AO87" s="105"/>
      <c r="AP87" s="118"/>
      <c r="AQ87" s="118"/>
      <c r="AR87" s="118"/>
      <c r="AS87" s="118"/>
      <c r="AT87" s="118"/>
      <c r="AU87" s="118"/>
      <c r="AV87" s="118"/>
      <c r="AW87" s="107"/>
      <c r="AX87" s="107"/>
      <c r="AY87" s="107"/>
      <c r="AZ87" s="107"/>
      <c r="BA87" s="107"/>
      <c r="BB87" s="107"/>
      <c r="BC87" s="107"/>
      <c r="BD87" s="107"/>
      <c r="BE87" s="107"/>
      <c r="BF87" s="127"/>
      <c r="BG87" s="127"/>
      <c r="BH87" s="127"/>
      <c r="BI87" s="127"/>
      <c r="BJ87" s="108"/>
      <c r="BK87" s="108"/>
      <c r="BL87" s="108"/>
      <c r="BM87" s="108"/>
      <c r="CK87" s="105"/>
      <c r="CL87" s="105"/>
      <c r="CM87" s="105"/>
      <c r="CN87" s="105"/>
      <c r="CO87" s="105"/>
    </row>
    <row r="88" spans="2:93" s="106" customFormat="1" ht="13.95" customHeight="1" thickBot="1" x14ac:dyDescent="0.2">
      <c r="B88" s="105"/>
      <c r="C88" s="84"/>
      <c r="D88" s="423"/>
      <c r="E88" s="36" t="str">
        <f>IF(K85="","",K85)</f>
        <v/>
      </c>
      <c r="F88" s="21" t="str">
        <f t="shared" si="21"/>
        <v/>
      </c>
      <c r="G88" s="35" t="str">
        <f>IF(I85="","",I85)</f>
        <v/>
      </c>
      <c r="H88" s="420" t="str">
        <f>IF(J85="","",J85)</f>
        <v/>
      </c>
      <c r="I88" s="363"/>
      <c r="J88" s="364"/>
      <c r="K88" s="364"/>
      <c r="L88" s="365"/>
      <c r="M88" s="96"/>
      <c r="N88" s="21" t="str">
        <f t="shared" si="18"/>
        <v/>
      </c>
      <c r="O88" s="93"/>
      <c r="P88" s="318"/>
      <c r="Q88" s="96"/>
      <c r="R88" s="34" t="str">
        <f t="shared" si="19"/>
        <v/>
      </c>
      <c r="S88" s="93"/>
      <c r="T88" s="318"/>
      <c r="U88" s="96"/>
      <c r="V88" s="34" t="str">
        <f t="shared" si="20"/>
        <v/>
      </c>
      <c r="W88" s="93"/>
      <c r="X88" s="320"/>
      <c r="Y88" s="70">
        <f>AD87</f>
        <v>0</v>
      </c>
      <c r="Z88" s="53" t="s">
        <v>10</v>
      </c>
      <c r="AA88" s="53">
        <f>AE87</f>
        <v>4</v>
      </c>
      <c r="AB88" s="71" t="s">
        <v>7</v>
      </c>
      <c r="AC88" s="40"/>
      <c r="AD88" s="11"/>
      <c r="AE88" s="8"/>
      <c r="AF88" s="10"/>
      <c r="AG88" s="9"/>
      <c r="AH88" s="7"/>
      <c r="AI88" s="8"/>
      <c r="AJ88" s="8"/>
      <c r="AK88" s="7"/>
      <c r="AL88" s="185"/>
      <c r="AM88" s="167"/>
      <c r="AN88" s="105"/>
      <c r="AO88" s="105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27"/>
      <c r="BG88" s="127"/>
      <c r="BH88" s="127"/>
      <c r="BI88" s="127"/>
      <c r="BJ88" s="108"/>
      <c r="BK88" s="108"/>
      <c r="BL88" s="108"/>
      <c r="BM88" s="108"/>
      <c r="CK88" s="105"/>
      <c r="CL88" s="105"/>
      <c r="CM88" s="105"/>
      <c r="CN88" s="105"/>
      <c r="CO88" s="105"/>
    </row>
    <row r="89" spans="2:93" s="106" customFormat="1" ht="13.95" customHeight="1" x14ac:dyDescent="0.15">
      <c r="B89" s="105"/>
      <c r="C89" s="82" t="s">
        <v>72</v>
      </c>
      <c r="D89" s="89" t="s">
        <v>82</v>
      </c>
      <c r="E89" s="23">
        <f>IF(O83="","",O83)</f>
        <v>21</v>
      </c>
      <c r="F89" s="24" t="str">
        <f t="shared" si="21"/>
        <v>-</v>
      </c>
      <c r="G89" s="172">
        <f>IF(M83="","",M83)</f>
        <v>18</v>
      </c>
      <c r="H89" s="306" t="str">
        <f>IF(P83="","",IF(P83="○","×",IF(P83="×","○")))</f>
        <v>○</v>
      </c>
      <c r="I89" s="22">
        <f>IF(O86="","",O86)</f>
        <v>21</v>
      </c>
      <c r="J89" s="21" t="str">
        <f t="shared" ref="J89:J97" si="22">IF(I89="","","-")</f>
        <v>-</v>
      </c>
      <c r="K89" s="172">
        <f>IF(M86="","",M86)</f>
        <v>10</v>
      </c>
      <c r="L89" s="306" t="str">
        <f>IF(P86="","",IF(P86="○","×",IF(P86="×","○")))</f>
        <v>○</v>
      </c>
      <c r="M89" s="330"/>
      <c r="N89" s="331"/>
      <c r="O89" s="331"/>
      <c r="P89" s="332"/>
      <c r="Q89" s="94">
        <v>21</v>
      </c>
      <c r="R89" s="21" t="str">
        <f t="shared" si="19"/>
        <v>-</v>
      </c>
      <c r="S89" s="91">
        <v>12</v>
      </c>
      <c r="T89" s="317" t="str">
        <f>IF(Q89&lt;&gt;"",IF(Q89&gt;S89,IF(Q90&gt;S90,"○",IF(Q91&gt;S91,"○","×")),IF(Q90&gt;S90,IF(Q91&gt;S91,"○","×"),"×")),"")</f>
        <v>○</v>
      </c>
      <c r="U89" s="94">
        <v>21</v>
      </c>
      <c r="V89" s="21" t="str">
        <f t="shared" si="20"/>
        <v>-</v>
      </c>
      <c r="W89" s="91">
        <v>8</v>
      </c>
      <c r="X89" s="319" t="str">
        <f>IF(U89&lt;&gt;"",IF(U89&gt;W89,IF(U90&gt;W90,"○",IF(U91&gt;W91,"○","×")),IF(U90&gt;W90,IF(U91&gt;W91,"○","×"),"×")),"")</f>
        <v>○</v>
      </c>
      <c r="Y89" s="322">
        <f>RANK(AL90,AL83:AL96)</f>
        <v>1</v>
      </c>
      <c r="Z89" s="323"/>
      <c r="AA89" s="323"/>
      <c r="AB89" s="324"/>
      <c r="AC89" s="40"/>
      <c r="AD89" s="20"/>
      <c r="AE89" s="16"/>
      <c r="AF89" s="19"/>
      <c r="AG89" s="18"/>
      <c r="AH89" s="15"/>
      <c r="AI89" s="16"/>
      <c r="AJ89" s="16"/>
      <c r="AK89" s="15"/>
      <c r="AL89" s="185"/>
      <c r="AM89" s="167"/>
      <c r="AN89" s="105"/>
      <c r="AO89" s="105"/>
      <c r="AP89" s="116" t="s">
        <v>20</v>
      </c>
      <c r="AQ89" s="115"/>
      <c r="AR89" s="105"/>
      <c r="AS89" s="105"/>
      <c r="AT89" s="105"/>
      <c r="AU89" s="105"/>
      <c r="AV89" s="105"/>
      <c r="AW89" s="105"/>
      <c r="AX89" s="114"/>
      <c r="AY89" s="107"/>
      <c r="AZ89" s="107"/>
      <c r="BA89" s="107"/>
      <c r="BB89" s="107"/>
      <c r="BC89" s="107"/>
      <c r="BD89" s="107"/>
      <c r="BE89" s="107"/>
      <c r="BF89" s="127"/>
      <c r="BG89" s="127"/>
      <c r="BH89" s="127"/>
      <c r="BI89" s="127"/>
      <c r="BJ89" s="108"/>
      <c r="BK89" s="108"/>
      <c r="BL89" s="108"/>
      <c r="BM89" s="108"/>
      <c r="CK89" s="105"/>
      <c r="CL89" s="105"/>
      <c r="CM89" s="105"/>
      <c r="CN89" s="105"/>
      <c r="CO89" s="105"/>
    </row>
    <row r="90" spans="2:93" s="106" customFormat="1" ht="13.95" customHeight="1" x14ac:dyDescent="0.15">
      <c r="B90" s="105"/>
      <c r="C90" s="82" t="s">
        <v>113</v>
      </c>
      <c r="D90" s="81" t="s">
        <v>82</v>
      </c>
      <c r="E90" s="23">
        <f>IF(O84="","",O84)</f>
        <v>21</v>
      </c>
      <c r="F90" s="21" t="str">
        <f t="shared" si="21"/>
        <v>-</v>
      </c>
      <c r="G90" s="172">
        <f>IF(M84="","",M84)</f>
        <v>5</v>
      </c>
      <c r="H90" s="307" t="str">
        <f>IF(J87="","",J87)</f>
        <v/>
      </c>
      <c r="I90" s="22">
        <f>IF(O87="","",O87)</f>
        <v>21</v>
      </c>
      <c r="J90" s="21" t="str">
        <f t="shared" si="22"/>
        <v>-</v>
      </c>
      <c r="K90" s="172">
        <f>IF(M87="","",M87)</f>
        <v>4</v>
      </c>
      <c r="L90" s="307" t="str">
        <f>IF(N87="","",N87)</f>
        <v>-</v>
      </c>
      <c r="M90" s="333"/>
      <c r="N90" s="334"/>
      <c r="O90" s="334"/>
      <c r="P90" s="335"/>
      <c r="Q90" s="94">
        <v>21</v>
      </c>
      <c r="R90" s="21" t="str">
        <f t="shared" si="19"/>
        <v>-</v>
      </c>
      <c r="S90" s="91">
        <v>10</v>
      </c>
      <c r="T90" s="317"/>
      <c r="U90" s="94">
        <v>21</v>
      </c>
      <c r="V90" s="21" t="str">
        <f t="shared" si="20"/>
        <v>-</v>
      </c>
      <c r="W90" s="91">
        <v>13</v>
      </c>
      <c r="X90" s="320"/>
      <c r="Y90" s="325"/>
      <c r="Z90" s="326"/>
      <c r="AA90" s="326"/>
      <c r="AB90" s="327"/>
      <c r="AC90" s="40"/>
      <c r="AD90" s="20">
        <f>COUNTIF(E89:X91,"○")</f>
        <v>4</v>
      </c>
      <c r="AE90" s="16">
        <f>COUNTIF(E89:X91,"×")</f>
        <v>0</v>
      </c>
      <c r="AF90" s="19">
        <f>(IF((E89&gt;G89),1,0))+(IF((E90&gt;G90),1,0))+(IF((E91&gt;G91),1,0))+(IF((I89&gt;K89),1,0))+(IF((I90&gt;K90),1,0))+(IF((I91&gt;K91),1,0))+(IF((M89&gt;O89),1,0))+(IF((M90&gt;O90),1,0))+(IF((M91&gt;O91),1,0))+(IF((Q89&gt;S89),1,0))+(IF((Q90&gt;S90),1,0))+(IF((Q91&gt;S91),1,0))+(IF((U89&gt;W89),1,0))+(IF((U90&gt;W90),1,0))+(IF((U91&gt;W91),1,0))</f>
        <v>8</v>
      </c>
      <c r="AG90" s="18">
        <f>(IF((E89&lt;G89),1,0))+(IF((E90&lt;G90),1,0))+(IF((E91&lt;G91),1,0))+(IF((I89&lt;K89),1,0))+(IF((I90&lt;K90),1,0))+(IF((I91&lt;K91),1,0))+(IF((M89&lt;O89),1,0))+(IF((M90&lt;O90),1,0))+(IF((M91&lt;O91),1,0))+(IF((Q89&lt;S89),1,0))+(IF((Q90&lt;S90),1,0))+(IF((Q91&lt;S91),1,0))+(IF((U89&lt;W89),1,0))+(IF((U90&lt;W90),1,0))+(IF((U91&lt;W91),1,0))</f>
        <v>0</v>
      </c>
      <c r="AH90" s="17">
        <f>AF90-AG90</f>
        <v>8</v>
      </c>
      <c r="AI90" s="16">
        <f>SUM(E89:E91,I89:I91,M89:M91,Q89:Q91,U89:U91)</f>
        <v>168</v>
      </c>
      <c r="AJ90" s="16">
        <f>SUM(G89:G91,K89:K91,O89:O91,S89:S91,W89:W91)</f>
        <v>80</v>
      </c>
      <c r="AK90" s="15">
        <f>AI90-AJ90</f>
        <v>88</v>
      </c>
      <c r="AL90" s="367">
        <f>(AD90-AE90)*1000+(AH90)*100+AK90</f>
        <v>4888</v>
      </c>
      <c r="AM90" s="368"/>
      <c r="AN90" s="105"/>
      <c r="AO90" s="105"/>
      <c r="AP90" s="213" t="s">
        <v>72</v>
      </c>
      <c r="AQ90" s="214" t="s">
        <v>82</v>
      </c>
      <c r="AR90" s="107"/>
      <c r="AS90" s="107"/>
      <c r="AT90" s="107"/>
      <c r="AU90" s="107"/>
      <c r="AV90" s="107"/>
      <c r="AW90" s="107"/>
      <c r="AX90" s="107"/>
      <c r="AY90" s="127"/>
      <c r="AZ90" s="127"/>
      <c r="BA90" s="107"/>
      <c r="BB90" s="107"/>
      <c r="BC90" s="107"/>
      <c r="BD90" s="107"/>
      <c r="BE90" s="127"/>
      <c r="BF90" s="127"/>
      <c r="BG90" s="127"/>
      <c r="BH90" s="127"/>
      <c r="BI90" s="108"/>
      <c r="BJ90" s="108"/>
      <c r="BK90" s="108"/>
      <c r="BL90" s="108"/>
      <c r="CK90" s="105"/>
      <c r="CL90" s="105"/>
      <c r="CM90" s="105"/>
      <c r="CN90" s="105"/>
      <c r="CO90" s="105"/>
    </row>
    <row r="91" spans="2:93" s="106" customFormat="1" ht="13.95" customHeight="1" thickBot="1" x14ac:dyDescent="0.2">
      <c r="B91" s="105"/>
      <c r="C91" s="84"/>
      <c r="D91" s="86"/>
      <c r="E91" s="23" t="str">
        <f>IF(O85="","",O85)</f>
        <v/>
      </c>
      <c r="F91" s="21" t="str">
        <f t="shared" si="21"/>
        <v/>
      </c>
      <c r="G91" s="172" t="str">
        <f>IF(M85="","",M85)</f>
        <v/>
      </c>
      <c r="H91" s="307" t="str">
        <f>IF(J88="","",J88)</f>
        <v/>
      </c>
      <c r="I91" s="22" t="str">
        <f>IF(O88="","",O88)</f>
        <v/>
      </c>
      <c r="J91" s="21" t="str">
        <f t="shared" si="22"/>
        <v/>
      </c>
      <c r="K91" s="172" t="str">
        <f>IF(M88="","",M88)</f>
        <v/>
      </c>
      <c r="L91" s="307" t="str">
        <f>IF(N88="","",N88)</f>
        <v/>
      </c>
      <c r="M91" s="333"/>
      <c r="N91" s="334"/>
      <c r="O91" s="334"/>
      <c r="P91" s="335"/>
      <c r="Q91" s="94"/>
      <c r="R91" s="21" t="str">
        <f t="shared" si="19"/>
        <v/>
      </c>
      <c r="S91" s="91"/>
      <c r="T91" s="318"/>
      <c r="U91" s="94"/>
      <c r="V91" s="21" t="str">
        <f t="shared" si="20"/>
        <v/>
      </c>
      <c r="W91" s="91"/>
      <c r="X91" s="321"/>
      <c r="Y91" s="70">
        <f>AD90</f>
        <v>4</v>
      </c>
      <c r="Z91" s="53" t="s">
        <v>10</v>
      </c>
      <c r="AA91" s="53">
        <f>AE90</f>
        <v>0</v>
      </c>
      <c r="AB91" s="71" t="s">
        <v>7</v>
      </c>
      <c r="AC91" s="40"/>
      <c r="AD91" s="20"/>
      <c r="AE91" s="16"/>
      <c r="AF91" s="19"/>
      <c r="AG91" s="18"/>
      <c r="AH91" s="15"/>
      <c r="AI91" s="16"/>
      <c r="AJ91" s="16"/>
      <c r="AK91" s="15"/>
      <c r="AL91" s="185"/>
      <c r="AM91" s="167"/>
      <c r="AN91" s="105"/>
      <c r="AO91" s="105"/>
      <c r="AP91" s="215" t="s">
        <v>113</v>
      </c>
      <c r="AQ91" s="216" t="s">
        <v>82</v>
      </c>
      <c r="AR91" s="107"/>
      <c r="AS91" s="107"/>
      <c r="AT91" s="107"/>
      <c r="AU91" s="107"/>
      <c r="AV91" s="107"/>
      <c r="AW91" s="107"/>
      <c r="AX91" s="107"/>
      <c r="AY91" s="127"/>
      <c r="AZ91" s="127"/>
      <c r="BA91" s="107"/>
      <c r="BB91" s="107"/>
      <c r="BC91" s="107"/>
      <c r="BD91" s="107"/>
      <c r="BE91" s="127"/>
      <c r="BF91" s="127"/>
      <c r="BG91" s="127"/>
      <c r="BH91" s="127"/>
      <c r="BI91" s="108"/>
      <c r="BJ91" s="108"/>
      <c r="BK91" s="108"/>
      <c r="BL91" s="108"/>
      <c r="CK91" s="105"/>
      <c r="CL91" s="105"/>
      <c r="CM91" s="105"/>
      <c r="CN91" s="105"/>
      <c r="CO91" s="105"/>
    </row>
    <row r="92" spans="2:93" s="106" customFormat="1" ht="13.95" customHeight="1" x14ac:dyDescent="0.15">
      <c r="B92" s="105"/>
      <c r="C92" s="82" t="s">
        <v>56</v>
      </c>
      <c r="D92" s="421" t="s">
        <v>115</v>
      </c>
      <c r="E92" s="26">
        <f>IF(S83="","",S83)</f>
        <v>15</v>
      </c>
      <c r="F92" s="24" t="str">
        <f t="shared" si="21"/>
        <v>-</v>
      </c>
      <c r="G92" s="171">
        <f>IF(Q83="","",Q83)</f>
        <v>21</v>
      </c>
      <c r="H92" s="369" t="str">
        <f>IF(T83="","",IF(T83="○","×",IF(T83="×","○")))</f>
        <v>×</v>
      </c>
      <c r="I92" s="25">
        <f>IF(S86="","",S86)</f>
        <v>21</v>
      </c>
      <c r="J92" s="24" t="str">
        <f t="shared" si="22"/>
        <v>-</v>
      </c>
      <c r="K92" s="171">
        <f>IF(Q86="","",Q86)</f>
        <v>14</v>
      </c>
      <c r="L92" s="306" t="str">
        <f>IF(T86="","",IF(T86="○","×",IF(T86="×","○")))</f>
        <v>○</v>
      </c>
      <c r="M92" s="171">
        <f>IF(S89="","",S89)</f>
        <v>12</v>
      </c>
      <c r="N92" s="24" t="str">
        <f t="shared" ref="N92:N97" si="23">IF(M92="","","-")</f>
        <v>-</v>
      </c>
      <c r="O92" s="171">
        <f>IF(Q89="","",Q89)</f>
        <v>21</v>
      </c>
      <c r="P92" s="306" t="str">
        <f>IF(T89="","",IF(T89="○","×",IF(T89="×","○")))</f>
        <v>×</v>
      </c>
      <c r="Q92" s="330"/>
      <c r="R92" s="331"/>
      <c r="S92" s="331"/>
      <c r="T92" s="332"/>
      <c r="U92" s="95">
        <v>13</v>
      </c>
      <c r="V92" s="24" t="str">
        <f t="shared" si="20"/>
        <v>-</v>
      </c>
      <c r="W92" s="92">
        <v>21</v>
      </c>
      <c r="X92" s="320" t="str">
        <f>IF(U92&lt;&gt;"",IF(U92&gt;W92,IF(U93&gt;W93,"○",IF(U94&gt;W94,"○","×")),IF(U93&gt;W93,IF(U94&gt;W94,"○","×"),"×")),"")</f>
        <v>×</v>
      </c>
      <c r="Y92" s="322">
        <f>RANK(AL93,AL83:AL96)</f>
        <v>4</v>
      </c>
      <c r="Z92" s="323"/>
      <c r="AA92" s="323"/>
      <c r="AB92" s="324"/>
      <c r="AC92" s="40"/>
      <c r="AD92" s="32"/>
      <c r="AE92" s="29"/>
      <c r="AF92" s="31"/>
      <c r="AG92" s="30"/>
      <c r="AH92" s="28"/>
      <c r="AI92" s="29"/>
      <c r="AJ92" s="29"/>
      <c r="AK92" s="28"/>
      <c r="AL92" s="185"/>
      <c r="AM92" s="167"/>
      <c r="AN92" s="105"/>
      <c r="AO92" s="105"/>
      <c r="AP92" s="113"/>
      <c r="AQ92" s="113"/>
      <c r="AR92" s="107"/>
      <c r="AS92" s="107"/>
      <c r="AT92" s="107"/>
      <c r="AU92" s="107"/>
      <c r="AV92" s="107"/>
      <c r="AW92" s="107"/>
      <c r="AX92" s="107"/>
      <c r="AY92" s="127"/>
      <c r="AZ92" s="127"/>
      <c r="BA92" s="107"/>
      <c r="BB92" s="107"/>
      <c r="BC92" s="107"/>
      <c r="BD92" s="107"/>
      <c r="BE92" s="127"/>
      <c r="BF92" s="127"/>
      <c r="BG92" s="127"/>
      <c r="BH92" s="127"/>
      <c r="BI92" s="108"/>
      <c r="BJ92" s="108"/>
      <c r="BK92" s="108"/>
      <c r="BL92" s="108"/>
      <c r="CK92" s="105"/>
      <c r="CL92" s="105"/>
      <c r="CM92" s="105"/>
      <c r="CN92" s="105"/>
      <c r="CO92" s="105"/>
    </row>
    <row r="93" spans="2:93" s="106" customFormat="1" ht="13.95" customHeight="1" x14ac:dyDescent="0.2">
      <c r="B93" s="105"/>
      <c r="C93" s="82" t="s">
        <v>114</v>
      </c>
      <c r="D93" s="422"/>
      <c r="E93" s="23">
        <f>IF(S84="","",S84)</f>
        <v>20</v>
      </c>
      <c r="F93" s="21" t="str">
        <f t="shared" si="21"/>
        <v>-</v>
      </c>
      <c r="G93" s="172">
        <f>IF(Q84="","",Q84)</f>
        <v>22</v>
      </c>
      <c r="H93" s="370" t="str">
        <f>IF(J90="","",J90)</f>
        <v>-</v>
      </c>
      <c r="I93" s="22">
        <f>IF(S87="","",S87)</f>
        <v>21</v>
      </c>
      <c r="J93" s="21" t="str">
        <f t="shared" si="22"/>
        <v>-</v>
      </c>
      <c r="K93" s="172">
        <f>IF(Q87="","",Q87)</f>
        <v>7</v>
      </c>
      <c r="L93" s="307" t="str">
        <f>IF(N90="","",N90)</f>
        <v/>
      </c>
      <c r="M93" s="172">
        <f>IF(S90="","",S90)</f>
        <v>10</v>
      </c>
      <c r="N93" s="21" t="str">
        <f t="shared" si="23"/>
        <v>-</v>
      </c>
      <c r="O93" s="172">
        <f>IF(Q90="","",Q90)</f>
        <v>21</v>
      </c>
      <c r="P93" s="307" t="str">
        <f>IF(R90="","",R90)</f>
        <v>-</v>
      </c>
      <c r="Q93" s="333"/>
      <c r="R93" s="334"/>
      <c r="S93" s="334"/>
      <c r="T93" s="335"/>
      <c r="U93" s="94">
        <v>16</v>
      </c>
      <c r="V93" s="21" t="str">
        <f t="shared" si="20"/>
        <v>-</v>
      </c>
      <c r="W93" s="91">
        <v>21</v>
      </c>
      <c r="X93" s="320"/>
      <c r="Y93" s="325"/>
      <c r="Z93" s="326"/>
      <c r="AA93" s="326"/>
      <c r="AB93" s="327"/>
      <c r="AC93" s="40"/>
      <c r="AD93" s="20">
        <f>COUNTIF(E92:X94,"○")</f>
        <v>1</v>
      </c>
      <c r="AE93" s="16">
        <f>COUNTIF(E92:X94,"×")</f>
        <v>3</v>
      </c>
      <c r="AF93" s="19">
        <f>(IF((E92&gt;G92),1,0))+(IF((E93&gt;G93),1,0))+(IF((E94&gt;G94),1,0))+(IF((I92&gt;K92),1,0))+(IF((I93&gt;K93),1,0))+(IF((I94&gt;K94),1,0))+(IF((M92&gt;O92),1,0))+(IF((M93&gt;O93),1,0))+(IF((M94&gt;O94),1,0))+(IF((Q92&gt;S92),1,0))+(IF((Q93&gt;S93),1,0))+(IF((Q94&gt;S94),1,0))+(IF((U92&gt;W92),1,0))+(IF((U93&gt;W93),1,0))+(IF((U94&gt;W94),1,0))</f>
        <v>2</v>
      </c>
      <c r="AG93" s="18">
        <f>(IF((E92&lt;G92),1,0))+(IF((E93&lt;G93),1,0))+(IF((E94&lt;G94),1,0))+(IF((I92&lt;K92),1,0))+(IF((I93&lt;K93),1,0))+(IF((I94&lt;K94),1,0))+(IF((M92&lt;O92),1,0))+(IF((M93&lt;O93),1,0))+(IF((M94&lt;O94),1,0))+(IF((Q92&lt;S92),1,0))+(IF((Q93&lt;S93),1,0))+(IF((Q94&lt;S94),1,0))+(IF((U92&lt;W92),1,0))+(IF((U93&lt;W93),1,0))+(IF((U94&lt;W94),1,0))</f>
        <v>6</v>
      </c>
      <c r="AH93" s="17">
        <f>AF93-AG93</f>
        <v>-4</v>
      </c>
      <c r="AI93" s="16">
        <f>SUM(E92:E94,I92:I94,M92:M94,Q92:Q94,U92:U94)</f>
        <v>128</v>
      </c>
      <c r="AJ93" s="16">
        <f>SUM(G92:G94,K92:K94,O92:O94,S92:S94,W92:W94)</f>
        <v>148</v>
      </c>
      <c r="AK93" s="15">
        <f>AI93-AJ93</f>
        <v>-20</v>
      </c>
      <c r="AL93" s="367">
        <f>(AD93-AE93)*1000+(AH93)*100+AK93</f>
        <v>-2420</v>
      </c>
      <c r="AM93" s="368"/>
      <c r="AN93" s="105"/>
      <c r="AO93" s="105"/>
      <c r="AP93" s="112" t="s">
        <v>21</v>
      </c>
      <c r="AQ93" s="112"/>
      <c r="AR93" s="112"/>
      <c r="AS93" s="112"/>
      <c r="AT93" s="112"/>
      <c r="AU93" s="112"/>
      <c r="AV93" s="112"/>
      <c r="AW93" s="112"/>
      <c r="AX93" s="107"/>
      <c r="AY93" s="107"/>
      <c r="AZ93" s="107"/>
      <c r="BA93" s="107"/>
      <c r="BB93" s="107"/>
      <c r="BC93" s="107"/>
      <c r="BD93" s="107"/>
      <c r="BE93" s="127"/>
      <c r="BF93" s="127"/>
      <c r="BG93" s="127"/>
      <c r="BH93" s="127"/>
      <c r="BI93" s="108"/>
      <c r="BJ93" s="108"/>
      <c r="BK93" s="108"/>
      <c r="BL93" s="108"/>
      <c r="CK93" s="105"/>
      <c r="CL93" s="105"/>
      <c r="CM93" s="105"/>
      <c r="CN93" s="105"/>
      <c r="CO93" s="105"/>
    </row>
    <row r="94" spans="2:93" s="106" customFormat="1" ht="13.95" customHeight="1" thickBot="1" x14ac:dyDescent="0.2">
      <c r="B94" s="105"/>
      <c r="C94" s="84"/>
      <c r="D94" s="423"/>
      <c r="E94" s="23" t="str">
        <f>IF(S85="","",S85)</f>
        <v/>
      </c>
      <c r="F94" s="21" t="str">
        <f t="shared" si="21"/>
        <v/>
      </c>
      <c r="G94" s="172" t="str">
        <f>IF(Q85="","",Q85)</f>
        <v/>
      </c>
      <c r="H94" s="370" t="str">
        <f>IF(J91="","",J91)</f>
        <v/>
      </c>
      <c r="I94" s="22" t="str">
        <f>IF(S88="","",S88)</f>
        <v/>
      </c>
      <c r="J94" s="21" t="str">
        <f t="shared" si="22"/>
        <v/>
      </c>
      <c r="K94" s="172" t="str">
        <f>IF(Q88="","",Q88)</f>
        <v/>
      </c>
      <c r="L94" s="307" t="str">
        <f>IF(N91="","",N91)</f>
        <v/>
      </c>
      <c r="M94" s="172" t="str">
        <f>IF(S91="","",S91)</f>
        <v/>
      </c>
      <c r="N94" s="21" t="str">
        <f t="shared" si="23"/>
        <v/>
      </c>
      <c r="O94" s="172" t="str">
        <f>IF(Q91="","",Q91)</f>
        <v/>
      </c>
      <c r="P94" s="307" t="str">
        <f>IF(R91="","",R91)</f>
        <v/>
      </c>
      <c r="Q94" s="333"/>
      <c r="R94" s="334"/>
      <c r="S94" s="334"/>
      <c r="T94" s="335"/>
      <c r="U94" s="94"/>
      <c r="V94" s="21" t="str">
        <f t="shared" si="20"/>
        <v/>
      </c>
      <c r="W94" s="91"/>
      <c r="X94" s="321"/>
      <c r="Y94" s="70">
        <f>AD93</f>
        <v>1</v>
      </c>
      <c r="Z94" s="53" t="s">
        <v>10</v>
      </c>
      <c r="AA94" s="53">
        <f>AE93</f>
        <v>3</v>
      </c>
      <c r="AB94" s="71" t="s">
        <v>7</v>
      </c>
      <c r="AC94" s="40"/>
      <c r="AD94" s="11"/>
      <c r="AE94" s="8"/>
      <c r="AF94" s="10"/>
      <c r="AG94" s="9"/>
      <c r="AH94" s="7"/>
      <c r="AI94" s="8"/>
      <c r="AJ94" s="8"/>
      <c r="AK94" s="7"/>
      <c r="AL94" s="185"/>
      <c r="AM94" s="167"/>
      <c r="AN94" s="105"/>
      <c r="AO94" s="105"/>
      <c r="AP94" s="213" t="s">
        <v>111</v>
      </c>
      <c r="AQ94" s="214" t="s">
        <v>82</v>
      </c>
      <c r="AR94" s="107"/>
      <c r="AS94" s="107"/>
      <c r="AT94" s="107"/>
      <c r="AU94" s="107"/>
      <c r="AV94" s="107"/>
      <c r="AW94" s="107"/>
      <c r="AX94" s="107"/>
      <c r="AY94" s="127"/>
      <c r="AZ94" s="127"/>
      <c r="BA94" s="107"/>
      <c r="BB94" s="107"/>
      <c r="BC94" s="107"/>
      <c r="BD94" s="107"/>
      <c r="BE94" s="127"/>
      <c r="BF94" s="127"/>
      <c r="BG94" s="127"/>
      <c r="BH94" s="127"/>
      <c r="BI94" s="108"/>
      <c r="BJ94" s="108"/>
      <c r="BK94" s="108"/>
      <c r="BL94" s="108"/>
      <c r="CK94" s="105"/>
      <c r="CL94" s="105"/>
      <c r="CM94" s="105"/>
      <c r="CN94" s="105"/>
      <c r="CO94" s="105"/>
    </row>
    <row r="95" spans="2:93" s="106" customFormat="1" ht="13.95" customHeight="1" x14ac:dyDescent="0.15">
      <c r="B95" s="105"/>
      <c r="C95" s="85" t="s">
        <v>116</v>
      </c>
      <c r="D95" s="88" t="s">
        <v>50</v>
      </c>
      <c r="E95" s="26">
        <f>IF(W83="","",W83)</f>
        <v>9</v>
      </c>
      <c r="F95" s="24" t="str">
        <f t="shared" si="21"/>
        <v>-</v>
      </c>
      <c r="G95" s="171">
        <f>IF(U83="","",U83)</f>
        <v>21</v>
      </c>
      <c r="H95" s="369" t="str">
        <f>IF(X83="","",IF(X83="○","×",IF(X83="×","○")))</f>
        <v>×</v>
      </c>
      <c r="I95" s="25">
        <f>IF(W86="","",W86)</f>
        <v>21</v>
      </c>
      <c r="J95" s="24" t="str">
        <f t="shared" si="22"/>
        <v>-</v>
      </c>
      <c r="K95" s="171">
        <f>IF(U86="","",U86)</f>
        <v>11</v>
      </c>
      <c r="L95" s="306" t="str">
        <f>IF(X86="","",IF(X86="○","×",IF(X86="×","○")))</f>
        <v>○</v>
      </c>
      <c r="M95" s="171">
        <f>IF(W89="","",W89)</f>
        <v>8</v>
      </c>
      <c r="N95" s="24" t="str">
        <f t="shared" si="23"/>
        <v>-</v>
      </c>
      <c r="O95" s="171">
        <f>IF(U89="","",U89)</f>
        <v>21</v>
      </c>
      <c r="P95" s="306" t="str">
        <f>IF(X89="","",IF(X89="○","×",IF(X89="×","○")))</f>
        <v>×</v>
      </c>
      <c r="Q95" s="25">
        <f>IF(W92="","",W92)</f>
        <v>21</v>
      </c>
      <c r="R95" s="24" t="str">
        <f>IF(Q95="","","-")</f>
        <v>-</v>
      </c>
      <c r="S95" s="171">
        <f>IF(U92="","",U92)</f>
        <v>13</v>
      </c>
      <c r="T95" s="306" t="str">
        <f>IF(X92="","",IF(X92="○","×",IF(X92="×","○")))</f>
        <v>○</v>
      </c>
      <c r="U95" s="330"/>
      <c r="V95" s="331"/>
      <c r="W95" s="331"/>
      <c r="X95" s="332"/>
      <c r="Y95" s="322">
        <f>RANK(AL96,AL83:AL96)</f>
        <v>3</v>
      </c>
      <c r="Z95" s="323"/>
      <c r="AA95" s="323"/>
      <c r="AB95" s="324"/>
      <c r="AC95" s="40"/>
      <c r="AD95" s="20"/>
      <c r="AE95" s="16"/>
      <c r="AF95" s="19"/>
      <c r="AG95" s="18"/>
      <c r="AH95" s="15"/>
      <c r="AI95" s="16"/>
      <c r="AJ95" s="16"/>
      <c r="AK95" s="15"/>
      <c r="AL95" s="185"/>
      <c r="AM95" s="167"/>
      <c r="AN95" s="105"/>
      <c r="AO95" s="105"/>
      <c r="AP95" s="215" t="s">
        <v>112</v>
      </c>
      <c r="AQ95" s="216" t="s">
        <v>82</v>
      </c>
      <c r="AR95" s="107"/>
      <c r="AS95" s="107"/>
      <c r="AT95" s="107"/>
      <c r="AU95" s="107"/>
      <c r="AV95" s="107"/>
      <c r="AW95" s="107"/>
      <c r="AX95" s="107"/>
      <c r="AY95" s="127"/>
      <c r="AZ95" s="127"/>
      <c r="BA95" s="107"/>
      <c r="BB95" s="107"/>
      <c r="BC95" s="127"/>
      <c r="BD95" s="127"/>
      <c r="BE95" s="127"/>
      <c r="BF95" s="127"/>
      <c r="BG95" s="108"/>
      <c r="BH95" s="108"/>
      <c r="BI95" s="108"/>
      <c r="BJ95" s="108"/>
      <c r="BK95" s="105"/>
      <c r="CK95" s="105"/>
      <c r="CL95" s="105"/>
      <c r="CM95" s="105"/>
      <c r="CN95" s="105"/>
      <c r="CO95" s="105"/>
    </row>
    <row r="96" spans="2:93" s="106" customFormat="1" ht="13.95" customHeight="1" x14ac:dyDescent="0.15">
      <c r="B96" s="105"/>
      <c r="C96" s="82" t="s">
        <v>117</v>
      </c>
      <c r="D96" s="81" t="s">
        <v>50</v>
      </c>
      <c r="E96" s="23">
        <f>IF(W84="","",W84)</f>
        <v>22</v>
      </c>
      <c r="F96" s="21" t="str">
        <f t="shared" si="21"/>
        <v>-</v>
      </c>
      <c r="G96" s="172">
        <f>IF(U84="","",U84)</f>
        <v>20</v>
      </c>
      <c r="H96" s="370" t="str">
        <f>IF(J87="","",J87)</f>
        <v/>
      </c>
      <c r="I96" s="22">
        <f>IF(W87="","",W87)</f>
        <v>21</v>
      </c>
      <c r="J96" s="21" t="str">
        <f t="shared" si="22"/>
        <v>-</v>
      </c>
      <c r="K96" s="172">
        <f>IF(U87="","",U87)</f>
        <v>17</v>
      </c>
      <c r="L96" s="307" t="str">
        <f>IF(N93="","",N93)</f>
        <v>-</v>
      </c>
      <c r="M96" s="172">
        <f>IF(W90="","",W90)</f>
        <v>13</v>
      </c>
      <c r="N96" s="21" t="str">
        <f t="shared" si="23"/>
        <v>-</v>
      </c>
      <c r="O96" s="172">
        <f>IF(U90="","",U90)</f>
        <v>21</v>
      </c>
      <c r="P96" s="307" t="str">
        <f>IF(R93="","",R93)</f>
        <v/>
      </c>
      <c r="Q96" s="22">
        <f>IF(W93="","",W93)</f>
        <v>21</v>
      </c>
      <c r="R96" s="21" t="str">
        <f>IF(Q96="","","-")</f>
        <v>-</v>
      </c>
      <c r="S96" s="172">
        <f>IF(U93="","",U93)</f>
        <v>16</v>
      </c>
      <c r="T96" s="307" t="str">
        <f>IF(V93="","",V93)</f>
        <v>-</v>
      </c>
      <c r="U96" s="333"/>
      <c r="V96" s="334"/>
      <c r="W96" s="334"/>
      <c r="X96" s="335"/>
      <c r="Y96" s="325"/>
      <c r="Z96" s="326"/>
      <c r="AA96" s="326"/>
      <c r="AB96" s="327"/>
      <c r="AC96" s="40"/>
      <c r="AD96" s="20">
        <f>COUNTIF(E95:X97,"○")</f>
        <v>2</v>
      </c>
      <c r="AE96" s="16">
        <f>COUNTIF(E95:X97,"×")</f>
        <v>2</v>
      </c>
      <c r="AF96" s="19">
        <f>(IF((E95&gt;G95),1,0))+(IF((E96&gt;G96),1,0))+(IF((E97&gt;G97),1,0))+(IF((I95&gt;K95),1,0))+(IF((I96&gt;K96),1,0))+(IF((I97&gt;K97),1,0))+(IF((M95&gt;O95),1,0))+(IF((M96&gt;O96),1,0))+(IF((M97&gt;O97),1,0))+(IF((Q95&gt;S95),1,0))+(IF((Q96&gt;S96),1,0))+(IF((Q97&gt;S97),1,0))+(IF((U95&gt;W95),1,0))+(IF((U96&gt;W96),1,0))+(IF((U97&gt;W97),1,0))</f>
        <v>5</v>
      </c>
      <c r="AG96" s="18">
        <f>(IF((E95&lt;G95),1,0))+(IF((E96&lt;G96),1,0))+(IF((E97&lt;G97),1,0))+(IF((I95&lt;K95),1,0))+(IF((I96&lt;K96),1,0))+(IF((I97&lt;K97),1,0))+(IF((M95&lt;O95),1,0))+(IF((M96&lt;O96),1,0))+(IF((M97&lt;O97),1,0))+(IF((Q95&lt;S95),1,0))+(IF((Q96&lt;S96),1,0))+(IF((Q97&lt;S97),1,0))+(IF((U95&lt;W95),1,0))+(IF((U96&lt;W96),1,0))+(IF((U97&lt;W97),1,0))</f>
        <v>4</v>
      </c>
      <c r="AH96" s="17">
        <f>AF96-AG96</f>
        <v>1</v>
      </c>
      <c r="AI96" s="16">
        <f>SUM(E95:E97,I95:I97,M95:M97,Q95:Q97,U95:U97)</f>
        <v>155</v>
      </c>
      <c r="AJ96" s="16">
        <f>SUM(G95:G97,K95:K97,O95:O97,S95:S97,W95:W97)</f>
        <v>161</v>
      </c>
      <c r="AK96" s="15">
        <f>AI96-AJ96</f>
        <v>-6</v>
      </c>
      <c r="AL96" s="367">
        <f>(AD96-AE96)*1000+(AH96)*100+AK96</f>
        <v>94</v>
      </c>
      <c r="AM96" s="368"/>
      <c r="AN96" s="105"/>
      <c r="AO96" s="105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27"/>
      <c r="BG96" s="127"/>
      <c r="BH96" s="127"/>
      <c r="BI96" s="127"/>
      <c r="BJ96" s="108"/>
      <c r="BK96" s="108"/>
      <c r="BL96" s="108"/>
      <c r="BM96" s="108"/>
      <c r="CK96" s="105"/>
      <c r="CL96" s="105"/>
      <c r="CM96" s="105"/>
      <c r="CN96" s="105"/>
      <c r="CO96" s="105"/>
    </row>
    <row r="97" spans="1:93" s="106" customFormat="1" ht="13.95" customHeight="1" thickBot="1" x14ac:dyDescent="0.2">
      <c r="B97" s="105"/>
      <c r="C97" s="80"/>
      <c r="D97" s="79"/>
      <c r="E97" s="14">
        <f>IF(W85="","",W85)</f>
        <v>19</v>
      </c>
      <c r="F97" s="12" t="str">
        <f t="shared" si="21"/>
        <v>-</v>
      </c>
      <c r="G97" s="173">
        <f>IF(U85="","",U85)</f>
        <v>21</v>
      </c>
      <c r="H97" s="415" t="str">
        <f>IF(J88="","",J88)</f>
        <v/>
      </c>
      <c r="I97" s="13" t="str">
        <f>IF(W88="","",W88)</f>
        <v/>
      </c>
      <c r="J97" s="12" t="str">
        <f t="shared" si="22"/>
        <v/>
      </c>
      <c r="K97" s="173" t="str">
        <f>IF(U88="","",U88)</f>
        <v/>
      </c>
      <c r="L97" s="308" t="str">
        <f>IF(N94="","",N94)</f>
        <v/>
      </c>
      <c r="M97" s="173" t="str">
        <f>IF(W91="","",W91)</f>
        <v/>
      </c>
      <c r="N97" s="12" t="str">
        <f t="shared" si="23"/>
        <v/>
      </c>
      <c r="O97" s="173" t="str">
        <f>IF(U91="","",U91)</f>
        <v/>
      </c>
      <c r="P97" s="308" t="str">
        <f>IF(R94="","",R94)</f>
        <v/>
      </c>
      <c r="Q97" s="13" t="str">
        <f>IF(W94="","",W94)</f>
        <v/>
      </c>
      <c r="R97" s="12" t="str">
        <f>IF(Q97="","","-")</f>
        <v/>
      </c>
      <c r="S97" s="173" t="str">
        <f>IF(U94="","",U94)</f>
        <v/>
      </c>
      <c r="T97" s="308" t="str">
        <f>IF(V94="","",V94)</f>
        <v/>
      </c>
      <c r="U97" s="338"/>
      <c r="V97" s="339"/>
      <c r="W97" s="339"/>
      <c r="X97" s="377"/>
      <c r="Y97" s="72">
        <f>AD96</f>
        <v>2</v>
      </c>
      <c r="Z97" s="73" t="s">
        <v>10</v>
      </c>
      <c r="AA97" s="73">
        <f>AE96</f>
        <v>2</v>
      </c>
      <c r="AB97" s="74" t="s">
        <v>7</v>
      </c>
      <c r="AC97" s="40"/>
      <c r="AD97" s="11"/>
      <c r="AE97" s="8"/>
      <c r="AF97" s="10"/>
      <c r="AG97" s="9"/>
      <c r="AH97" s="7"/>
      <c r="AI97" s="8"/>
      <c r="AJ97" s="8"/>
      <c r="AK97" s="7"/>
      <c r="AL97" s="185"/>
      <c r="AM97" s="167"/>
      <c r="AN97" s="105"/>
      <c r="AO97" s="105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27"/>
      <c r="BG97" s="127"/>
      <c r="BH97" s="127"/>
      <c r="BI97" s="127"/>
      <c r="BJ97" s="108"/>
      <c r="BK97" s="108"/>
      <c r="BL97" s="108"/>
      <c r="BM97" s="108"/>
      <c r="CK97" s="105"/>
      <c r="CL97" s="105"/>
      <c r="CM97" s="105"/>
      <c r="CN97" s="105"/>
      <c r="CO97" s="105"/>
    </row>
    <row r="98" spans="1:93" s="106" customFormat="1" ht="12" customHeight="1" x14ac:dyDescent="0.2">
      <c r="C98" s="121"/>
      <c r="D98" s="125"/>
      <c r="E98" s="125"/>
      <c r="F98" s="125"/>
      <c r="G98" s="125"/>
      <c r="H98" s="125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3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CK98" s="105"/>
      <c r="CL98" s="105"/>
      <c r="CM98" s="105"/>
      <c r="CN98" s="105"/>
      <c r="CO98" s="105"/>
    </row>
    <row r="99" spans="1:93" s="106" customFormat="1" ht="12" customHeight="1" x14ac:dyDescent="0.2">
      <c r="C99" s="121"/>
      <c r="D99" s="125"/>
      <c r="E99" s="125"/>
      <c r="F99" s="125"/>
      <c r="G99" s="125"/>
      <c r="H99" s="125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3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CK99" s="105"/>
      <c r="CL99" s="105"/>
      <c r="CM99" s="105"/>
      <c r="CN99" s="105"/>
      <c r="CO99" s="105"/>
    </row>
    <row r="100" spans="1:93" s="106" customFormat="1" ht="12" customHeight="1" x14ac:dyDescent="0.2">
      <c r="C100" s="121"/>
      <c r="D100" s="125"/>
      <c r="E100" s="125"/>
      <c r="F100" s="125"/>
      <c r="G100" s="125"/>
      <c r="H100" s="125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3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CK100" s="105"/>
      <c r="CL100" s="105"/>
      <c r="CM100" s="105"/>
      <c r="CN100" s="105"/>
      <c r="CO100" s="105"/>
    </row>
    <row r="101" spans="1:93" s="106" customFormat="1" ht="30" x14ac:dyDescent="0.2">
      <c r="C101" s="396" t="s">
        <v>172</v>
      </c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119"/>
      <c r="R101" s="119"/>
      <c r="S101" s="119"/>
      <c r="T101" s="119"/>
      <c r="U101" s="126" t="s">
        <v>170</v>
      </c>
      <c r="V101" s="119"/>
      <c r="W101" s="119"/>
      <c r="X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08"/>
      <c r="BO101" s="108"/>
      <c r="CK101" s="105"/>
      <c r="CL101" s="105"/>
      <c r="CM101" s="105"/>
      <c r="CN101" s="105"/>
      <c r="CO101" s="105"/>
    </row>
    <row r="102" spans="1:93" s="106" customFormat="1" ht="5.0999999999999996" customHeight="1" thickBot="1" x14ac:dyDescent="0.25">
      <c r="B102" s="105"/>
      <c r="C102" s="121"/>
      <c r="D102" s="125"/>
      <c r="E102" s="125"/>
      <c r="F102" s="125"/>
      <c r="G102" s="125"/>
      <c r="H102" s="125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3"/>
      <c r="T102" s="123"/>
      <c r="U102" s="123"/>
      <c r="V102" s="123"/>
      <c r="W102" s="123"/>
      <c r="X102" s="122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N102" s="108"/>
      <c r="BO102" s="108"/>
      <c r="CK102" s="105"/>
      <c r="CL102" s="105"/>
      <c r="CM102" s="105"/>
      <c r="CN102" s="105"/>
      <c r="CO102" s="105"/>
    </row>
    <row r="103" spans="1:93" s="106" customFormat="1" ht="12.9" customHeight="1" x14ac:dyDescent="0.15">
      <c r="B103" s="105"/>
      <c r="C103" s="397" t="s">
        <v>118</v>
      </c>
      <c r="D103" s="398"/>
      <c r="E103" s="429" t="str">
        <f>C105</f>
        <v>田邊文子</v>
      </c>
      <c r="F103" s="374"/>
      <c r="G103" s="374"/>
      <c r="H103" s="375"/>
      <c r="I103" s="373" t="str">
        <f>C108</f>
        <v>長原芽美</v>
      </c>
      <c r="J103" s="374"/>
      <c r="K103" s="374"/>
      <c r="L103" s="375"/>
      <c r="M103" s="373" t="str">
        <f>C111</f>
        <v>薦田あかね</v>
      </c>
      <c r="N103" s="374"/>
      <c r="O103" s="374"/>
      <c r="P103" s="375"/>
      <c r="Q103" s="373" t="str">
        <f>C114</f>
        <v>加藤彩</v>
      </c>
      <c r="R103" s="374"/>
      <c r="S103" s="374"/>
      <c r="T103" s="375"/>
      <c r="U103" s="373" t="str">
        <f>C117</f>
        <v>清水梨緒奈</v>
      </c>
      <c r="V103" s="374"/>
      <c r="W103" s="374"/>
      <c r="X103" s="375"/>
      <c r="Y103" s="347" t="s">
        <v>1</v>
      </c>
      <c r="Z103" s="348"/>
      <c r="AA103" s="348"/>
      <c r="AB103" s="349"/>
      <c r="AC103" s="40"/>
      <c r="AD103" s="371" t="s">
        <v>3</v>
      </c>
      <c r="AE103" s="372"/>
      <c r="AF103" s="350" t="s">
        <v>4</v>
      </c>
      <c r="AG103" s="352"/>
      <c r="AH103" s="351"/>
      <c r="AI103" s="353" t="s">
        <v>5</v>
      </c>
      <c r="AJ103" s="354"/>
      <c r="AK103" s="355"/>
      <c r="AL103" s="78"/>
      <c r="AM103" s="78"/>
      <c r="AN103" s="105"/>
      <c r="AO103" s="105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07"/>
      <c r="BA103" s="107"/>
      <c r="BB103" s="107"/>
      <c r="BC103" s="107"/>
      <c r="BD103" s="107"/>
      <c r="BE103" s="107"/>
      <c r="BF103" s="127"/>
      <c r="BG103" s="127"/>
      <c r="BH103" s="127"/>
      <c r="BI103" s="127"/>
      <c r="BJ103" s="108"/>
      <c r="BK103" s="108"/>
      <c r="BL103" s="108"/>
      <c r="BM103" s="108"/>
      <c r="CK103" s="105"/>
      <c r="CL103" s="105"/>
      <c r="CM103" s="105"/>
      <c r="CN103" s="105"/>
      <c r="CO103" s="105"/>
    </row>
    <row r="104" spans="1:93" s="106" customFormat="1" ht="12.9" customHeight="1" thickBot="1" x14ac:dyDescent="0.2">
      <c r="B104" s="105"/>
      <c r="C104" s="399"/>
      <c r="D104" s="400"/>
      <c r="E104" s="430" t="str">
        <f>C106</f>
        <v>合田亜里砂</v>
      </c>
      <c r="F104" s="361"/>
      <c r="G104" s="361"/>
      <c r="H104" s="362"/>
      <c r="I104" s="360" t="str">
        <f>C109</f>
        <v>塩出亜紀</v>
      </c>
      <c r="J104" s="361"/>
      <c r="K104" s="361"/>
      <c r="L104" s="362"/>
      <c r="M104" s="360" t="str">
        <f>C112</f>
        <v>石川紫</v>
      </c>
      <c r="N104" s="361"/>
      <c r="O104" s="361"/>
      <c r="P104" s="362"/>
      <c r="Q104" s="360" t="str">
        <f>C115</f>
        <v>阿部一恵</v>
      </c>
      <c r="R104" s="361"/>
      <c r="S104" s="361"/>
      <c r="T104" s="362"/>
      <c r="U104" s="360" t="str">
        <f>C118</f>
        <v>井川優杏</v>
      </c>
      <c r="V104" s="361"/>
      <c r="W104" s="361"/>
      <c r="X104" s="362"/>
      <c r="Y104" s="356" t="s">
        <v>2</v>
      </c>
      <c r="Z104" s="357"/>
      <c r="AA104" s="357"/>
      <c r="AB104" s="358"/>
      <c r="AC104" s="40"/>
      <c r="AD104" s="176" t="s">
        <v>6</v>
      </c>
      <c r="AE104" s="177" t="s">
        <v>7</v>
      </c>
      <c r="AF104" s="176" t="s">
        <v>22</v>
      </c>
      <c r="AG104" s="177" t="s">
        <v>8</v>
      </c>
      <c r="AH104" s="178" t="s">
        <v>9</v>
      </c>
      <c r="AI104" s="177" t="s">
        <v>22</v>
      </c>
      <c r="AJ104" s="177" t="s">
        <v>8</v>
      </c>
      <c r="AK104" s="178" t="s">
        <v>9</v>
      </c>
      <c r="AL104" s="78"/>
      <c r="AM104" s="78"/>
      <c r="AN104" s="105"/>
      <c r="AO104" s="105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07"/>
      <c r="BA104" s="107"/>
      <c r="BB104" s="107"/>
      <c r="BC104" s="107"/>
      <c r="BD104" s="107"/>
      <c r="BE104" s="107"/>
      <c r="BF104" s="127"/>
      <c r="BG104" s="127"/>
      <c r="BH104" s="127"/>
      <c r="BI104" s="127"/>
      <c r="BJ104" s="108"/>
      <c r="BK104" s="108"/>
      <c r="BL104" s="108"/>
      <c r="BM104" s="108"/>
      <c r="CK104" s="105"/>
      <c r="CL104" s="105"/>
      <c r="CM104" s="105"/>
      <c r="CN104" s="105"/>
      <c r="CO104" s="105"/>
    </row>
    <row r="105" spans="1:93" s="106" customFormat="1" ht="13.95" customHeight="1" x14ac:dyDescent="0.15">
      <c r="B105" s="105"/>
      <c r="C105" s="87" t="s">
        <v>75</v>
      </c>
      <c r="D105" s="81" t="s">
        <v>81</v>
      </c>
      <c r="E105" s="424"/>
      <c r="F105" s="425"/>
      <c r="G105" s="425"/>
      <c r="H105" s="426"/>
      <c r="I105" s="94">
        <v>2</v>
      </c>
      <c r="J105" s="21" t="str">
        <f>IF(I105="","","-")</f>
        <v>-</v>
      </c>
      <c r="K105" s="91">
        <v>21</v>
      </c>
      <c r="L105" s="329" t="str">
        <f>IF(I105&lt;&gt;"",IF(I105&gt;K105,IF(I106&gt;K106,"○",IF(I107&gt;K107,"○","×")),IF(I106&gt;K106,IF(I107&gt;K107,"○","×"),"×")),"")</f>
        <v>×</v>
      </c>
      <c r="M105" s="94">
        <v>14</v>
      </c>
      <c r="N105" s="39" t="str">
        <f t="shared" ref="N105:N110" si="24">IF(M105="","","-")</f>
        <v>-</v>
      </c>
      <c r="O105" s="90">
        <v>21</v>
      </c>
      <c r="P105" s="329" t="str">
        <f>IF(M105&lt;&gt;"",IF(M105&gt;O105,IF(M106&gt;O106,"○",IF(M107&gt;O107,"○","×")),IF(M106&gt;O106,IF(M107&gt;O107,"○","×"),"×")),"")</f>
        <v>×</v>
      </c>
      <c r="Q105" s="94">
        <v>21</v>
      </c>
      <c r="R105" s="39" t="str">
        <f t="shared" ref="R105:R113" si="25">IF(Q105="","","-")</f>
        <v>-</v>
      </c>
      <c r="S105" s="90">
        <v>13</v>
      </c>
      <c r="T105" s="329" t="str">
        <f>IF(Q105&lt;&gt;"",IF(Q105&gt;S105,IF(Q106&gt;S106,"○",IF(Q107&gt;S107,"○","×")),IF(Q106&gt;S106,IF(Q107&gt;S107,"○","×"),"×")),"")</f>
        <v>×</v>
      </c>
      <c r="U105" s="94">
        <v>21</v>
      </c>
      <c r="V105" s="39" t="str">
        <f t="shared" ref="V105:V116" si="26">IF(U105="","","-")</f>
        <v>-</v>
      </c>
      <c r="W105" s="90">
        <v>14</v>
      </c>
      <c r="X105" s="359" t="str">
        <f>IF(U105&lt;&gt;"",IF(U105&gt;W105,IF(U106&gt;W106,"○",IF(U107&gt;W107,"○","×")),IF(U106&gt;W106,IF(U107&gt;W107,"○","×"),"×")),"")</f>
        <v>○</v>
      </c>
      <c r="Y105" s="322">
        <f>RANK(AL106,AL105:AL118)</f>
        <v>4</v>
      </c>
      <c r="Z105" s="323"/>
      <c r="AA105" s="323"/>
      <c r="AB105" s="324"/>
      <c r="AC105" s="40"/>
      <c r="AD105" s="20"/>
      <c r="AE105" s="16"/>
      <c r="AF105" s="19"/>
      <c r="AG105" s="18"/>
      <c r="AH105" s="15"/>
      <c r="AI105" s="16"/>
      <c r="AJ105" s="16"/>
      <c r="AK105" s="15"/>
      <c r="AL105" s="185"/>
      <c r="AM105" s="185"/>
      <c r="AN105" s="105"/>
      <c r="AO105" s="105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27"/>
      <c r="BG105" s="127"/>
      <c r="BH105" s="127"/>
      <c r="BI105" s="127"/>
      <c r="BJ105" s="108"/>
      <c r="BK105" s="108"/>
      <c r="BL105" s="108"/>
      <c r="BM105" s="108"/>
      <c r="CK105" s="105"/>
      <c r="CL105" s="105"/>
      <c r="CM105" s="105"/>
      <c r="CN105" s="105"/>
      <c r="CO105" s="105"/>
    </row>
    <row r="106" spans="1:93" s="106" customFormat="1" ht="13.95" customHeight="1" x14ac:dyDescent="0.15">
      <c r="B106" s="105"/>
      <c r="C106" s="87" t="s">
        <v>88</v>
      </c>
      <c r="D106" s="81" t="s">
        <v>76</v>
      </c>
      <c r="E106" s="427"/>
      <c r="F106" s="334"/>
      <c r="G106" s="334"/>
      <c r="H106" s="335"/>
      <c r="I106" s="94">
        <v>9</v>
      </c>
      <c r="J106" s="21" t="str">
        <f>IF(I106="","","-")</f>
        <v>-</v>
      </c>
      <c r="K106" s="97">
        <v>21</v>
      </c>
      <c r="L106" s="317"/>
      <c r="M106" s="94">
        <v>18</v>
      </c>
      <c r="N106" s="21" t="str">
        <f t="shared" si="24"/>
        <v>-</v>
      </c>
      <c r="O106" s="91">
        <v>21</v>
      </c>
      <c r="P106" s="317"/>
      <c r="Q106" s="94">
        <v>13</v>
      </c>
      <c r="R106" s="21" t="str">
        <f t="shared" si="25"/>
        <v>-</v>
      </c>
      <c r="S106" s="91">
        <v>21</v>
      </c>
      <c r="T106" s="317"/>
      <c r="U106" s="94">
        <v>21</v>
      </c>
      <c r="V106" s="21" t="str">
        <f t="shared" si="26"/>
        <v>-</v>
      </c>
      <c r="W106" s="91">
        <v>3</v>
      </c>
      <c r="X106" s="320"/>
      <c r="Y106" s="325"/>
      <c r="Z106" s="326"/>
      <c r="AA106" s="326"/>
      <c r="AB106" s="327"/>
      <c r="AC106" s="40"/>
      <c r="AD106" s="20">
        <f>COUNTIF(E105:X107,"○")</f>
        <v>1</v>
      </c>
      <c r="AE106" s="16">
        <f>COUNTIF(E105:X107,"×")</f>
        <v>3</v>
      </c>
      <c r="AF106" s="19">
        <f>(IF((E105&gt;G105),1,0))+(IF((E106&gt;G106),1,0))+(IF((E107&gt;G107),1,0))+(IF((I105&gt;K105),1,0))+(IF((I106&gt;K106),1,0))+(IF((I107&gt;K107),1,0))+(IF((M105&gt;O105),1,0))+(IF((M106&gt;O106),1,0))+(IF((M107&gt;O107),1,0))+(IF((Q105&gt;S105),1,0))+(IF((Q106&gt;S106),1,0))+(IF((Q107&gt;S107),1,0))+(IF((U105&gt;W105),1,0))+(IF((U106&gt;W106),1,0))+(IF((U107&gt;W107),1,0))</f>
        <v>3</v>
      </c>
      <c r="AG106" s="18">
        <f>(IF((E105&lt;G105),1,0))+(IF((E106&lt;G106),1,0))+(IF((E107&lt;G107),1,0))+(IF((I105&lt;K105),1,0))+(IF((I106&lt;K106),1,0))+(IF((I107&lt;K107),1,0))+(IF((M105&lt;O105),1,0))+(IF((M106&lt;O106),1,0))+(IF((M107&lt;O107),1,0))+(IF((Q105&lt;S105),1,0))+(IF((Q106&lt;S106),1,0))+(IF((Q107&lt;S107),1,0))+(IF((U105&lt;W105),1,0))+(IF((U106&lt;W106),1,0))+(IF((U107&lt;W107),1,0))</f>
        <v>6</v>
      </c>
      <c r="AH106" s="17">
        <f>AF106-AG106</f>
        <v>-3</v>
      </c>
      <c r="AI106" s="16">
        <f>SUM(E105:E107,I105:I107,M105:M107,Q105:Q107,U105:U107)</f>
        <v>129</v>
      </c>
      <c r="AJ106" s="16">
        <f>SUM(G105:G107,K105:K107,O105:O107,S105:S107,W105:W107)</f>
        <v>156</v>
      </c>
      <c r="AK106" s="15">
        <f>AI106-AJ106</f>
        <v>-27</v>
      </c>
      <c r="AL106" s="367">
        <f>(AD106-AE106)*1000+(AH106)*100+AK106</f>
        <v>-2327</v>
      </c>
      <c r="AM106" s="368"/>
      <c r="AN106" s="105"/>
      <c r="AO106" s="105"/>
      <c r="AP106" s="117"/>
      <c r="AQ106" s="117"/>
      <c r="AR106" s="117"/>
      <c r="AS106" s="117"/>
      <c r="AT106" s="117"/>
      <c r="AU106" s="11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27"/>
      <c r="BG106" s="127"/>
      <c r="BH106" s="127"/>
      <c r="BI106" s="127"/>
      <c r="BJ106" s="108"/>
      <c r="BK106" s="108"/>
      <c r="BL106" s="108"/>
      <c r="BM106" s="108"/>
      <c r="CK106" s="105"/>
      <c r="CL106" s="105"/>
      <c r="CM106" s="105"/>
      <c r="CN106" s="105"/>
      <c r="CO106" s="105"/>
    </row>
    <row r="107" spans="1:93" s="106" customFormat="1" ht="13.95" customHeight="1" thickBot="1" x14ac:dyDescent="0.2">
      <c r="B107" s="105"/>
      <c r="C107" s="84"/>
      <c r="D107" s="86"/>
      <c r="E107" s="428"/>
      <c r="F107" s="364"/>
      <c r="G107" s="364"/>
      <c r="H107" s="365"/>
      <c r="I107" s="96"/>
      <c r="J107" s="21" t="str">
        <f>IF(I107="","","-")</f>
        <v/>
      </c>
      <c r="K107" s="93"/>
      <c r="L107" s="318"/>
      <c r="M107" s="96"/>
      <c r="N107" s="34" t="str">
        <f t="shared" si="24"/>
        <v/>
      </c>
      <c r="O107" s="93"/>
      <c r="P107" s="317"/>
      <c r="Q107" s="94">
        <v>10</v>
      </c>
      <c r="R107" s="21" t="str">
        <f t="shared" si="25"/>
        <v>-</v>
      </c>
      <c r="S107" s="91">
        <v>21</v>
      </c>
      <c r="T107" s="317"/>
      <c r="U107" s="94"/>
      <c r="V107" s="21" t="str">
        <f t="shared" si="26"/>
        <v/>
      </c>
      <c r="W107" s="91"/>
      <c r="X107" s="320"/>
      <c r="Y107" s="70">
        <f>AD106</f>
        <v>1</v>
      </c>
      <c r="Z107" s="53" t="s">
        <v>10</v>
      </c>
      <c r="AA107" s="53">
        <f>AE106</f>
        <v>3</v>
      </c>
      <c r="AB107" s="71" t="s">
        <v>7</v>
      </c>
      <c r="AC107" s="40"/>
      <c r="AD107" s="20"/>
      <c r="AE107" s="16"/>
      <c r="AF107" s="19"/>
      <c r="AG107" s="18"/>
      <c r="AH107" s="15"/>
      <c r="AI107" s="16"/>
      <c r="AJ107" s="16"/>
      <c r="AK107" s="15"/>
      <c r="AL107" s="185"/>
      <c r="AM107" s="167"/>
      <c r="AN107" s="105"/>
      <c r="AO107" s="105"/>
      <c r="AP107" s="116" t="s">
        <v>30</v>
      </c>
      <c r="AQ107" s="115"/>
      <c r="AR107" s="105"/>
      <c r="AS107" s="105"/>
      <c r="AT107" s="105"/>
      <c r="AU107" s="105"/>
      <c r="AV107" s="105"/>
      <c r="AW107" s="105"/>
      <c r="AX107" s="114"/>
      <c r="AY107" s="107"/>
      <c r="AZ107" s="107"/>
      <c r="BA107" s="107"/>
      <c r="BB107" s="107"/>
      <c r="BC107" s="107"/>
      <c r="BD107" s="107"/>
      <c r="BE107" s="107"/>
      <c r="BF107" s="127"/>
      <c r="BG107" s="127"/>
      <c r="BH107" s="127"/>
      <c r="BI107" s="127"/>
      <c r="BJ107" s="108"/>
      <c r="BK107" s="108"/>
      <c r="BL107" s="108"/>
      <c r="BM107" s="108"/>
      <c r="CK107" s="105"/>
      <c r="CL107" s="105"/>
      <c r="CM107" s="105"/>
      <c r="CN107" s="105"/>
      <c r="CO107" s="105"/>
    </row>
    <row r="108" spans="1:93" s="106" customFormat="1" ht="13.95" customHeight="1" x14ac:dyDescent="0.15">
      <c r="A108" s="167"/>
      <c r="B108" s="168"/>
      <c r="C108" s="85" t="s">
        <v>121</v>
      </c>
      <c r="D108" s="88" t="s">
        <v>19</v>
      </c>
      <c r="E108" s="23">
        <f>IF(K105="","",K105)</f>
        <v>21</v>
      </c>
      <c r="F108" s="21" t="str">
        <f t="shared" ref="F108:F119" si="27">IF(E108="","","-")</f>
        <v>-</v>
      </c>
      <c r="G108" s="172">
        <f>IF(I105="","",I105)</f>
        <v>2</v>
      </c>
      <c r="H108" s="306" t="str">
        <f>IF(L105="","",IF(L105="○","×",IF(L105="×","○")))</f>
        <v>○</v>
      </c>
      <c r="I108" s="330"/>
      <c r="J108" s="331"/>
      <c r="K108" s="331"/>
      <c r="L108" s="332"/>
      <c r="M108" s="94">
        <v>21</v>
      </c>
      <c r="N108" s="21" t="str">
        <f t="shared" si="24"/>
        <v>-</v>
      </c>
      <c r="O108" s="91">
        <v>14</v>
      </c>
      <c r="P108" s="346" t="str">
        <f>IF(M108&lt;&gt;"",IF(M108&gt;O108,IF(M109&gt;O109,"○",IF(M110&gt;O110,"○","×")),IF(M109&gt;O109,IF(M110&gt;O110,"○","×"),"×")),"")</f>
        <v>○</v>
      </c>
      <c r="Q108" s="95">
        <v>21</v>
      </c>
      <c r="R108" s="24" t="str">
        <f t="shared" si="25"/>
        <v>-</v>
      </c>
      <c r="S108" s="92">
        <v>10</v>
      </c>
      <c r="T108" s="346" t="str">
        <f>IF(Q108&lt;&gt;"",IF(Q108&gt;S108,IF(Q109&gt;S109,"○",IF(Q110&gt;S110,"○","×")),IF(Q109&gt;S109,IF(Q110&gt;S110,"○","×"),"×")),"")</f>
        <v>○</v>
      </c>
      <c r="U108" s="95">
        <v>21</v>
      </c>
      <c r="V108" s="24" t="str">
        <f t="shared" si="26"/>
        <v>-</v>
      </c>
      <c r="W108" s="92">
        <v>12</v>
      </c>
      <c r="X108" s="319" t="str">
        <f>IF(U108&lt;&gt;"",IF(U108&gt;W108,IF(U109&gt;W109,"○",IF(U110&gt;W110,"○","×")),IF(U109&gt;W109,IF(U110&gt;W110,"○","×"),"×")),"")</f>
        <v>○</v>
      </c>
      <c r="Y108" s="322">
        <f>RANK(AL109,AL105:AL118)</f>
        <v>1</v>
      </c>
      <c r="Z108" s="323"/>
      <c r="AA108" s="323"/>
      <c r="AB108" s="324"/>
      <c r="AC108" s="40"/>
      <c r="AD108" s="32"/>
      <c r="AE108" s="29"/>
      <c r="AF108" s="31"/>
      <c r="AG108" s="30"/>
      <c r="AH108" s="28"/>
      <c r="AI108" s="29"/>
      <c r="AJ108" s="29"/>
      <c r="AK108" s="28"/>
      <c r="AL108" s="185"/>
      <c r="AM108" s="167"/>
      <c r="AN108" s="105"/>
      <c r="AO108" s="105"/>
      <c r="AP108" s="213" t="s">
        <v>121</v>
      </c>
      <c r="AQ108" s="214" t="s">
        <v>19</v>
      </c>
      <c r="AR108" s="107"/>
      <c r="AS108" s="107"/>
      <c r="AT108" s="107"/>
      <c r="AU108" s="107"/>
      <c r="AV108" s="107"/>
      <c r="AW108" s="107"/>
      <c r="AX108" s="107"/>
      <c r="AY108" s="127"/>
      <c r="AZ108" s="107"/>
      <c r="BA108" s="107"/>
      <c r="BB108" s="107"/>
      <c r="BC108" s="107"/>
      <c r="BD108" s="107"/>
      <c r="BE108" s="107"/>
      <c r="BF108" s="127"/>
      <c r="BG108" s="127"/>
      <c r="BH108" s="127"/>
      <c r="BI108" s="127"/>
      <c r="BJ108" s="108"/>
      <c r="BK108" s="108"/>
      <c r="BL108" s="108"/>
      <c r="BM108" s="108"/>
      <c r="CK108" s="105"/>
      <c r="CL108" s="105"/>
      <c r="CM108" s="105"/>
      <c r="CN108" s="105"/>
      <c r="CO108" s="105"/>
    </row>
    <row r="109" spans="1:93" s="106" customFormat="1" ht="13.95" customHeight="1" x14ac:dyDescent="0.15">
      <c r="A109" s="167"/>
      <c r="B109" s="168"/>
      <c r="C109" s="82" t="s">
        <v>122</v>
      </c>
      <c r="D109" s="81" t="s">
        <v>19</v>
      </c>
      <c r="E109" s="23">
        <f>IF(K106="","",K106)</f>
        <v>21</v>
      </c>
      <c r="F109" s="21" t="str">
        <f t="shared" si="27"/>
        <v>-</v>
      </c>
      <c r="G109" s="172">
        <f>IF(I106="","",I106)</f>
        <v>9</v>
      </c>
      <c r="H109" s="307" t="str">
        <f>IF(J106="","",J106)</f>
        <v>-</v>
      </c>
      <c r="I109" s="333"/>
      <c r="J109" s="334"/>
      <c r="K109" s="334"/>
      <c r="L109" s="335"/>
      <c r="M109" s="94">
        <v>21</v>
      </c>
      <c r="N109" s="21" t="str">
        <f t="shared" si="24"/>
        <v>-</v>
      </c>
      <c r="O109" s="91">
        <v>7</v>
      </c>
      <c r="P109" s="317"/>
      <c r="Q109" s="94">
        <v>21</v>
      </c>
      <c r="R109" s="21" t="str">
        <f t="shared" si="25"/>
        <v>-</v>
      </c>
      <c r="S109" s="91">
        <v>12</v>
      </c>
      <c r="T109" s="317"/>
      <c r="U109" s="94">
        <v>21</v>
      </c>
      <c r="V109" s="21" t="str">
        <f t="shared" si="26"/>
        <v>-</v>
      </c>
      <c r="W109" s="91">
        <v>10</v>
      </c>
      <c r="X109" s="320"/>
      <c r="Y109" s="325"/>
      <c r="Z109" s="326"/>
      <c r="AA109" s="326"/>
      <c r="AB109" s="327"/>
      <c r="AC109" s="40"/>
      <c r="AD109" s="20">
        <f>COUNTIF(E108:X110,"○")</f>
        <v>4</v>
      </c>
      <c r="AE109" s="16">
        <f>COUNTIF(E108:X110,"×")</f>
        <v>0</v>
      </c>
      <c r="AF109" s="19">
        <f>(IF((E108&gt;G108),1,0))+(IF((E109&gt;G109),1,0))+(IF((E110&gt;G110),1,0))+(IF((I108&gt;K108),1,0))+(IF((I109&gt;K109),1,0))+(IF((I110&gt;K110),1,0))+(IF((M108&gt;O108),1,0))+(IF((M109&gt;O109),1,0))+(IF((M110&gt;O110),1,0))+(IF((Q108&gt;S108),1,0))+(IF((Q109&gt;S109),1,0))+(IF((Q110&gt;S110),1,0))+(IF((U108&gt;W108),1,0))+(IF((U109&gt;W109),1,0))+(IF((U110&gt;W110),1,0))</f>
        <v>8</v>
      </c>
      <c r="AG109" s="18">
        <f>(IF((E108&lt;G108),1,0))+(IF((E109&lt;G109),1,0))+(IF((E110&lt;G110),1,0))+(IF((I108&lt;K108),1,0))+(IF((I109&lt;K109),1,0))+(IF((I110&lt;K110),1,0))+(IF((M108&lt;O108),1,0))+(IF((M109&lt;O109),1,0))+(IF((M110&lt;O110),1,0))+(IF((Q108&lt;S108),1,0))+(IF((Q109&lt;S109),1,0))+(IF((Q110&lt;S110),1,0))+(IF((U108&lt;W108),1,0))+(IF((U109&lt;W109),1,0))+(IF((U110&lt;W110),1,0))</f>
        <v>0</v>
      </c>
      <c r="AH109" s="17">
        <f>AF109-AG109</f>
        <v>8</v>
      </c>
      <c r="AI109" s="16">
        <f>SUM(E108:E110,I108:I110,M108:M110,Q108:Q110,U108:U110)</f>
        <v>168</v>
      </c>
      <c r="AJ109" s="16">
        <f>SUM(G108:G110,K108:K110,O108:O110,S108:S110,W108:W110)</f>
        <v>76</v>
      </c>
      <c r="AK109" s="15">
        <f>AI109-AJ109</f>
        <v>92</v>
      </c>
      <c r="AL109" s="367">
        <f>(AD109-AE109)*1000+(AH109)*100+AK109</f>
        <v>4892</v>
      </c>
      <c r="AM109" s="368"/>
      <c r="AN109" s="105"/>
      <c r="AO109" s="105"/>
      <c r="AP109" s="215" t="s">
        <v>122</v>
      </c>
      <c r="AQ109" s="216" t="s">
        <v>19</v>
      </c>
      <c r="AR109" s="107"/>
      <c r="AS109" s="107"/>
      <c r="AT109" s="107"/>
      <c r="AU109" s="107"/>
      <c r="AV109" s="107"/>
      <c r="AW109" s="107"/>
      <c r="AX109" s="107"/>
      <c r="AY109" s="127"/>
      <c r="AZ109" s="127"/>
      <c r="BA109" s="107"/>
      <c r="BB109" s="107"/>
      <c r="BC109" s="107"/>
      <c r="BD109" s="107"/>
      <c r="BE109" s="107"/>
      <c r="BF109" s="127"/>
      <c r="BG109" s="127"/>
      <c r="BH109" s="127"/>
      <c r="BI109" s="127"/>
      <c r="BJ109" s="108"/>
      <c r="BK109" s="108"/>
      <c r="BL109" s="108"/>
      <c r="BM109" s="108"/>
      <c r="CK109" s="105"/>
      <c r="CL109" s="105"/>
      <c r="CM109" s="105"/>
      <c r="CN109" s="105"/>
      <c r="CO109" s="105"/>
    </row>
    <row r="110" spans="1:93" s="106" customFormat="1" ht="13.95" customHeight="1" thickBot="1" x14ac:dyDescent="0.2">
      <c r="B110" s="105"/>
      <c r="C110" s="84"/>
      <c r="D110" s="170"/>
      <c r="E110" s="36" t="str">
        <f>IF(K107="","",K107)</f>
        <v/>
      </c>
      <c r="F110" s="21" t="str">
        <f t="shared" si="27"/>
        <v/>
      </c>
      <c r="G110" s="35" t="str">
        <f>IF(I107="","",I107)</f>
        <v/>
      </c>
      <c r="H110" s="420" t="str">
        <f>IF(J107="","",J107)</f>
        <v/>
      </c>
      <c r="I110" s="363"/>
      <c r="J110" s="364"/>
      <c r="K110" s="364"/>
      <c r="L110" s="365"/>
      <c r="M110" s="96"/>
      <c r="N110" s="21" t="str">
        <f t="shared" si="24"/>
        <v/>
      </c>
      <c r="O110" s="93"/>
      <c r="P110" s="318"/>
      <c r="Q110" s="96"/>
      <c r="R110" s="34" t="str">
        <f t="shared" si="25"/>
        <v/>
      </c>
      <c r="S110" s="93"/>
      <c r="T110" s="318"/>
      <c r="U110" s="96"/>
      <c r="V110" s="34" t="str">
        <f t="shared" si="26"/>
        <v/>
      </c>
      <c r="W110" s="93"/>
      <c r="X110" s="320"/>
      <c r="Y110" s="70">
        <f>AD109</f>
        <v>4</v>
      </c>
      <c r="Z110" s="53" t="s">
        <v>10</v>
      </c>
      <c r="AA110" s="53">
        <f>AE109</f>
        <v>0</v>
      </c>
      <c r="AB110" s="71" t="s">
        <v>7</v>
      </c>
      <c r="AC110" s="40"/>
      <c r="AD110" s="11"/>
      <c r="AE110" s="8"/>
      <c r="AF110" s="10"/>
      <c r="AG110" s="9"/>
      <c r="AH110" s="7"/>
      <c r="AI110" s="8"/>
      <c r="AJ110" s="8"/>
      <c r="AK110" s="7"/>
      <c r="AL110" s="185"/>
      <c r="AM110" s="167"/>
      <c r="AN110" s="105"/>
      <c r="AO110" s="105"/>
      <c r="AP110" s="113"/>
      <c r="AQ110" s="113"/>
      <c r="AR110" s="107"/>
      <c r="AS110" s="107"/>
      <c r="AT110" s="107"/>
      <c r="AU110" s="107"/>
      <c r="AV110" s="107"/>
      <c r="AW110" s="107"/>
      <c r="AX110" s="107"/>
      <c r="AY110" s="127"/>
      <c r="AZ110" s="127"/>
      <c r="BA110" s="107"/>
      <c r="BB110" s="107"/>
      <c r="BC110" s="107"/>
      <c r="BD110" s="107"/>
      <c r="BE110" s="107"/>
      <c r="BF110" s="127"/>
      <c r="BG110" s="127"/>
      <c r="BH110" s="127"/>
      <c r="BI110" s="127"/>
      <c r="BJ110" s="108"/>
      <c r="BK110" s="108"/>
      <c r="BL110" s="108"/>
      <c r="BM110" s="108"/>
      <c r="CK110" s="105"/>
      <c r="CL110" s="105"/>
      <c r="CM110" s="105"/>
      <c r="CN110" s="105"/>
      <c r="CO110" s="105"/>
    </row>
    <row r="111" spans="1:93" s="106" customFormat="1" ht="13.95" customHeight="1" x14ac:dyDescent="0.2">
      <c r="B111" s="105"/>
      <c r="C111" s="82" t="s">
        <v>119</v>
      </c>
      <c r="D111" s="89" t="s">
        <v>0</v>
      </c>
      <c r="E111" s="23">
        <f>IF(O105="","",O105)</f>
        <v>21</v>
      </c>
      <c r="F111" s="24" t="str">
        <f t="shared" si="27"/>
        <v>-</v>
      </c>
      <c r="G111" s="172">
        <f>IF(M105="","",M105)</f>
        <v>14</v>
      </c>
      <c r="H111" s="306" t="str">
        <f>IF(P105="","",IF(P105="○","×",IF(P105="×","○")))</f>
        <v>○</v>
      </c>
      <c r="I111" s="22">
        <f>IF(O108="","",O108)</f>
        <v>14</v>
      </c>
      <c r="J111" s="21" t="str">
        <f t="shared" ref="J111:J119" si="28">IF(I111="","","-")</f>
        <v>-</v>
      </c>
      <c r="K111" s="172">
        <f>IF(M108="","",M108)</f>
        <v>21</v>
      </c>
      <c r="L111" s="306" t="str">
        <f>IF(P108="","",IF(P108="○","×",IF(P108="×","○")))</f>
        <v>×</v>
      </c>
      <c r="M111" s="330"/>
      <c r="N111" s="331"/>
      <c r="O111" s="331"/>
      <c r="P111" s="332"/>
      <c r="Q111" s="94">
        <v>12</v>
      </c>
      <c r="R111" s="21" t="str">
        <f t="shared" si="25"/>
        <v>-</v>
      </c>
      <c r="S111" s="91">
        <v>21</v>
      </c>
      <c r="T111" s="317" t="str">
        <f>IF(Q111&lt;&gt;"",IF(Q111&gt;S111,IF(Q112&gt;S112,"○",IF(Q113&gt;S113,"○","×")),IF(Q112&gt;S112,IF(Q113&gt;S113,"○","×"),"×")),"")</f>
        <v>○</v>
      </c>
      <c r="U111" s="94">
        <v>21</v>
      </c>
      <c r="V111" s="21" t="str">
        <f t="shared" si="26"/>
        <v>-</v>
      </c>
      <c r="W111" s="91">
        <v>11</v>
      </c>
      <c r="X111" s="319" t="str">
        <f>IF(U111&lt;&gt;"",IF(U111&gt;W111,IF(U112&gt;W112,"○",IF(U113&gt;W113,"○","×")),IF(U112&gt;W112,IF(U113&gt;W113,"○","×"),"×")),"")</f>
        <v>○</v>
      </c>
      <c r="Y111" s="322">
        <f>RANK(AL112,AL105:AL118)</f>
        <v>2</v>
      </c>
      <c r="Z111" s="323"/>
      <c r="AA111" s="323"/>
      <c r="AB111" s="324"/>
      <c r="AC111" s="40"/>
      <c r="AD111" s="20"/>
      <c r="AE111" s="16"/>
      <c r="AF111" s="19"/>
      <c r="AG111" s="18"/>
      <c r="AH111" s="15"/>
      <c r="AI111" s="16"/>
      <c r="AJ111" s="16"/>
      <c r="AK111" s="15"/>
      <c r="AL111" s="185"/>
      <c r="AM111" s="167"/>
      <c r="AN111" s="105"/>
      <c r="AO111" s="105"/>
      <c r="AP111" s="112" t="s">
        <v>31</v>
      </c>
      <c r="AQ111" s="112"/>
      <c r="AR111" s="112"/>
      <c r="AS111" s="112"/>
      <c r="AT111" s="112"/>
      <c r="AU111" s="112"/>
      <c r="AV111" s="112"/>
      <c r="AW111" s="112"/>
      <c r="AX111" s="107"/>
      <c r="AY111" s="107"/>
      <c r="AZ111" s="127"/>
      <c r="BA111" s="107"/>
      <c r="BB111" s="107"/>
      <c r="BC111" s="107"/>
      <c r="BD111" s="107"/>
      <c r="BE111" s="107"/>
      <c r="BF111" s="127"/>
      <c r="BG111" s="127"/>
      <c r="BH111" s="127"/>
      <c r="BI111" s="127"/>
      <c r="BJ111" s="108"/>
      <c r="BK111" s="108"/>
      <c r="BL111" s="108"/>
      <c r="BM111" s="108"/>
      <c r="CK111" s="105"/>
      <c r="CL111" s="105"/>
      <c r="CM111" s="105"/>
      <c r="CN111" s="105"/>
      <c r="CO111" s="105"/>
    </row>
    <row r="112" spans="1:93" s="106" customFormat="1" ht="13.95" customHeight="1" x14ac:dyDescent="0.15">
      <c r="B112" s="105"/>
      <c r="C112" s="82" t="s">
        <v>83</v>
      </c>
      <c r="D112" s="81" t="s">
        <v>191</v>
      </c>
      <c r="E112" s="23">
        <f>IF(O106="","",O106)</f>
        <v>21</v>
      </c>
      <c r="F112" s="21" t="str">
        <f t="shared" si="27"/>
        <v>-</v>
      </c>
      <c r="G112" s="172">
        <f>IF(M106="","",M106)</f>
        <v>18</v>
      </c>
      <c r="H112" s="307" t="str">
        <f>IF(J109="","",J109)</f>
        <v/>
      </c>
      <c r="I112" s="22">
        <f>IF(O109="","",O109)</f>
        <v>7</v>
      </c>
      <c r="J112" s="21" t="str">
        <f t="shared" si="28"/>
        <v>-</v>
      </c>
      <c r="K112" s="172">
        <f>IF(M109="","",M109)</f>
        <v>21</v>
      </c>
      <c r="L112" s="307" t="str">
        <f>IF(N109="","",N109)</f>
        <v>-</v>
      </c>
      <c r="M112" s="333"/>
      <c r="N112" s="334"/>
      <c r="O112" s="334"/>
      <c r="P112" s="335"/>
      <c r="Q112" s="94">
        <v>21</v>
      </c>
      <c r="R112" s="21" t="str">
        <f t="shared" si="25"/>
        <v>-</v>
      </c>
      <c r="S112" s="91">
        <v>15</v>
      </c>
      <c r="T112" s="317"/>
      <c r="U112" s="94">
        <v>21</v>
      </c>
      <c r="V112" s="21" t="str">
        <f t="shared" si="26"/>
        <v>-</v>
      </c>
      <c r="W112" s="91">
        <v>17</v>
      </c>
      <c r="X112" s="320"/>
      <c r="Y112" s="325"/>
      <c r="Z112" s="326"/>
      <c r="AA112" s="326"/>
      <c r="AB112" s="327"/>
      <c r="AC112" s="40"/>
      <c r="AD112" s="20">
        <f>COUNTIF(E111:X113,"○")</f>
        <v>3</v>
      </c>
      <c r="AE112" s="16">
        <f>COUNTIF(E111:X113,"×")</f>
        <v>1</v>
      </c>
      <c r="AF112" s="19">
        <f>(IF((E111&gt;G111),1,0))+(IF((E112&gt;G112),1,0))+(IF((E113&gt;G113),1,0))+(IF((I111&gt;K111),1,0))+(IF((I112&gt;K112),1,0))+(IF((I113&gt;K113),1,0))+(IF((M111&gt;O111),1,0))+(IF((M112&gt;O112),1,0))+(IF((M113&gt;O113),1,0))+(IF((Q111&gt;S111),1,0))+(IF((Q112&gt;S112),1,0))+(IF((Q113&gt;S113),1,0))+(IF((U111&gt;W111),1,0))+(IF((U112&gt;W112),1,0))+(IF((U113&gt;W113),1,0))</f>
        <v>6</v>
      </c>
      <c r="AG112" s="18">
        <f>(IF((E111&lt;G111),1,0))+(IF((E112&lt;G112),1,0))+(IF((E113&lt;G113),1,0))+(IF((I111&lt;K111),1,0))+(IF((I112&lt;K112),1,0))+(IF((I113&lt;K113),1,0))+(IF((M111&lt;O111),1,0))+(IF((M112&lt;O112),1,0))+(IF((M113&lt;O113),1,0))+(IF((Q111&lt;S111),1,0))+(IF((Q112&lt;S112),1,0))+(IF((Q113&lt;S113),1,0))+(IF((U111&lt;W111),1,0))+(IF((U112&lt;W112),1,0))+(IF((U113&lt;W113),1,0))</f>
        <v>3</v>
      </c>
      <c r="AH112" s="17">
        <f>AF112-AG112</f>
        <v>3</v>
      </c>
      <c r="AI112" s="16">
        <f>SUM(E111:E113,I111:I113,M111:M113,Q111:Q113,U111:U113)</f>
        <v>159</v>
      </c>
      <c r="AJ112" s="16">
        <f>SUM(G111:G113,K111:K113,O111:O113,S111:S113,W111:W113)</f>
        <v>154</v>
      </c>
      <c r="AK112" s="15">
        <f>AI112-AJ112</f>
        <v>5</v>
      </c>
      <c r="AL112" s="367">
        <f>(AD112-AE112)*1000+(AH112)*100+AK112</f>
        <v>2305</v>
      </c>
      <c r="AM112" s="368"/>
      <c r="AN112" s="105"/>
      <c r="AO112" s="105"/>
      <c r="AP112" s="213" t="s">
        <v>119</v>
      </c>
      <c r="AQ112" s="214" t="s">
        <v>0</v>
      </c>
      <c r="AR112" s="107"/>
      <c r="AS112" s="107"/>
      <c r="AT112" s="107"/>
      <c r="AU112" s="107"/>
      <c r="AV112" s="107"/>
      <c r="AW112" s="107"/>
      <c r="AX112" s="107"/>
      <c r="AY112" s="127"/>
      <c r="AZ112" s="107"/>
      <c r="BA112" s="107"/>
      <c r="BB112" s="107"/>
      <c r="BC112" s="107"/>
      <c r="BD112" s="107"/>
      <c r="BE112" s="127"/>
      <c r="BF112" s="127"/>
      <c r="BG112" s="127"/>
      <c r="BH112" s="127"/>
      <c r="BI112" s="108"/>
      <c r="BJ112" s="108"/>
      <c r="BK112" s="108"/>
      <c r="BL112" s="108"/>
      <c r="CK112" s="105"/>
      <c r="CL112" s="105"/>
      <c r="CM112" s="105"/>
      <c r="CN112" s="105"/>
      <c r="CO112" s="105"/>
    </row>
    <row r="113" spans="1:93" s="106" customFormat="1" ht="13.95" customHeight="1" thickBot="1" x14ac:dyDescent="0.2">
      <c r="B113" s="105"/>
      <c r="C113" s="84"/>
      <c r="D113" s="86"/>
      <c r="E113" s="23" t="str">
        <f>IF(O107="","",O107)</f>
        <v/>
      </c>
      <c r="F113" s="21" t="str">
        <f t="shared" si="27"/>
        <v/>
      </c>
      <c r="G113" s="172" t="str">
        <f>IF(M107="","",M107)</f>
        <v/>
      </c>
      <c r="H113" s="307" t="str">
        <f>IF(J110="","",J110)</f>
        <v/>
      </c>
      <c r="I113" s="22" t="str">
        <f>IF(O110="","",O110)</f>
        <v/>
      </c>
      <c r="J113" s="21" t="str">
        <f t="shared" si="28"/>
        <v/>
      </c>
      <c r="K113" s="172" t="str">
        <f>IF(M110="","",M110)</f>
        <v/>
      </c>
      <c r="L113" s="307" t="str">
        <f>IF(N110="","",N110)</f>
        <v/>
      </c>
      <c r="M113" s="333"/>
      <c r="N113" s="334"/>
      <c r="O113" s="334"/>
      <c r="P113" s="335"/>
      <c r="Q113" s="94">
        <v>21</v>
      </c>
      <c r="R113" s="21" t="str">
        <f t="shared" si="25"/>
        <v>-</v>
      </c>
      <c r="S113" s="91">
        <v>16</v>
      </c>
      <c r="T113" s="318"/>
      <c r="U113" s="94"/>
      <c r="V113" s="21" t="str">
        <f t="shared" si="26"/>
        <v/>
      </c>
      <c r="W113" s="91"/>
      <c r="X113" s="321"/>
      <c r="Y113" s="70">
        <f>AD112</f>
        <v>3</v>
      </c>
      <c r="Z113" s="53" t="s">
        <v>10</v>
      </c>
      <c r="AA113" s="53">
        <f>AE112</f>
        <v>1</v>
      </c>
      <c r="AB113" s="71" t="s">
        <v>7</v>
      </c>
      <c r="AC113" s="40"/>
      <c r="AD113" s="20"/>
      <c r="AE113" s="16"/>
      <c r="AF113" s="19"/>
      <c r="AG113" s="18"/>
      <c r="AH113" s="15"/>
      <c r="AI113" s="16"/>
      <c r="AJ113" s="16"/>
      <c r="AK113" s="15"/>
      <c r="AL113" s="185"/>
      <c r="AM113" s="167"/>
      <c r="AN113" s="105"/>
      <c r="AO113" s="105"/>
      <c r="AP113" s="215" t="s">
        <v>83</v>
      </c>
      <c r="AQ113" s="216" t="s">
        <v>191</v>
      </c>
      <c r="AR113" s="107"/>
      <c r="AS113" s="107"/>
      <c r="AT113" s="107"/>
      <c r="AU113" s="107"/>
      <c r="AV113" s="107"/>
      <c r="AW113" s="107"/>
      <c r="AX113" s="107"/>
      <c r="AY113" s="127"/>
      <c r="AZ113" s="127"/>
      <c r="BA113" s="107"/>
      <c r="BB113" s="107"/>
      <c r="BC113" s="107"/>
      <c r="BD113" s="107"/>
      <c r="BE113" s="127"/>
      <c r="BF113" s="127"/>
      <c r="BG113" s="127"/>
      <c r="BH113" s="127"/>
      <c r="BI113" s="108"/>
      <c r="BJ113" s="108"/>
      <c r="BK113" s="108"/>
      <c r="BL113" s="108"/>
      <c r="CK113" s="105"/>
      <c r="CL113" s="105"/>
      <c r="CM113" s="105"/>
      <c r="CN113" s="105"/>
      <c r="CO113" s="105"/>
    </row>
    <row r="114" spans="1:93" s="106" customFormat="1" ht="13.95" customHeight="1" x14ac:dyDescent="0.15">
      <c r="B114" s="105"/>
      <c r="C114" s="82" t="s">
        <v>123</v>
      </c>
      <c r="D114" s="99" t="s">
        <v>32</v>
      </c>
      <c r="E114" s="26">
        <f>IF(S105="","",S105)</f>
        <v>13</v>
      </c>
      <c r="F114" s="24" t="str">
        <f t="shared" si="27"/>
        <v>-</v>
      </c>
      <c r="G114" s="171">
        <f>IF(Q105="","",Q105)</f>
        <v>21</v>
      </c>
      <c r="H114" s="369" t="str">
        <f>IF(T105="","",IF(T105="○","×",IF(T105="×","○")))</f>
        <v>○</v>
      </c>
      <c r="I114" s="25">
        <f>IF(S108="","",S108)</f>
        <v>10</v>
      </c>
      <c r="J114" s="24" t="str">
        <f t="shared" si="28"/>
        <v>-</v>
      </c>
      <c r="K114" s="171">
        <f>IF(Q108="","",Q108)</f>
        <v>21</v>
      </c>
      <c r="L114" s="306" t="str">
        <f>IF(T108="","",IF(T108="○","×",IF(T108="×","○")))</f>
        <v>×</v>
      </c>
      <c r="M114" s="171">
        <f>IF(S111="","",S111)</f>
        <v>21</v>
      </c>
      <c r="N114" s="24" t="str">
        <f t="shared" ref="N114:N119" si="29">IF(M114="","","-")</f>
        <v>-</v>
      </c>
      <c r="O114" s="171">
        <f>IF(Q111="","",Q111)</f>
        <v>12</v>
      </c>
      <c r="P114" s="306" t="str">
        <f>IF(T111="","",IF(T111="○","×",IF(T111="×","○")))</f>
        <v>×</v>
      </c>
      <c r="Q114" s="330"/>
      <c r="R114" s="331"/>
      <c r="S114" s="331"/>
      <c r="T114" s="332"/>
      <c r="U114" s="95">
        <v>21</v>
      </c>
      <c r="V114" s="24" t="str">
        <f t="shared" si="26"/>
        <v>-</v>
      </c>
      <c r="W114" s="92">
        <v>8</v>
      </c>
      <c r="X114" s="320" t="str">
        <f>IF(U114&lt;&gt;"",IF(U114&gt;W114,IF(U115&gt;W115,"○",IF(U116&gt;W116,"○","×")),IF(U115&gt;W115,IF(U116&gt;W116,"○","×"),"×")),"")</f>
        <v>○</v>
      </c>
      <c r="Y114" s="322">
        <f>RANK(AL115,AL105:AL118)</f>
        <v>3</v>
      </c>
      <c r="Z114" s="323"/>
      <c r="AA114" s="323"/>
      <c r="AB114" s="324"/>
      <c r="AC114" s="40"/>
      <c r="AD114" s="32"/>
      <c r="AE114" s="29"/>
      <c r="AF114" s="31"/>
      <c r="AG114" s="30"/>
      <c r="AH114" s="28"/>
      <c r="AI114" s="29"/>
      <c r="AJ114" s="29"/>
      <c r="AK114" s="28"/>
      <c r="AL114" s="185"/>
      <c r="AM114" s="167"/>
      <c r="AN114" s="105"/>
      <c r="AO114" s="105"/>
      <c r="AP114" s="113"/>
      <c r="AQ114" s="113"/>
      <c r="AR114" s="107"/>
      <c r="AS114" s="107"/>
      <c r="AT114" s="107"/>
      <c r="AU114" s="107"/>
      <c r="AV114" s="107"/>
      <c r="AW114" s="107"/>
      <c r="AX114" s="107"/>
      <c r="AY114" s="127"/>
      <c r="AZ114" s="127"/>
      <c r="BA114" s="107"/>
      <c r="BB114" s="107"/>
      <c r="BC114" s="107"/>
      <c r="BD114" s="107"/>
      <c r="BE114" s="127"/>
      <c r="BF114" s="127"/>
      <c r="BG114" s="127"/>
      <c r="BH114" s="127"/>
      <c r="BI114" s="108"/>
      <c r="BJ114" s="108"/>
      <c r="BK114" s="108"/>
      <c r="BL114" s="108"/>
      <c r="CK114" s="105"/>
      <c r="CL114" s="105"/>
      <c r="CM114" s="105"/>
      <c r="CN114" s="105"/>
      <c r="CO114" s="105"/>
    </row>
    <row r="115" spans="1:93" s="106" customFormat="1" ht="13.95" customHeight="1" x14ac:dyDescent="0.15">
      <c r="B115" s="105"/>
      <c r="C115" s="82" t="s">
        <v>77</v>
      </c>
      <c r="D115" s="100" t="s">
        <v>32</v>
      </c>
      <c r="E115" s="23">
        <f>IF(S106="","",S106)</f>
        <v>21</v>
      </c>
      <c r="F115" s="21" t="str">
        <f t="shared" si="27"/>
        <v>-</v>
      </c>
      <c r="G115" s="172">
        <f>IF(Q106="","",Q106)</f>
        <v>13</v>
      </c>
      <c r="H115" s="370" t="str">
        <f>IF(J112="","",J112)</f>
        <v>-</v>
      </c>
      <c r="I115" s="22">
        <f>IF(S109="","",S109)</f>
        <v>12</v>
      </c>
      <c r="J115" s="21" t="str">
        <f t="shared" si="28"/>
        <v>-</v>
      </c>
      <c r="K115" s="172">
        <f>IF(Q109="","",Q109)</f>
        <v>21</v>
      </c>
      <c r="L115" s="307" t="str">
        <f>IF(N112="","",N112)</f>
        <v/>
      </c>
      <c r="M115" s="172">
        <f>IF(S112="","",S112)</f>
        <v>15</v>
      </c>
      <c r="N115" s="21" t="str">
        <f t="shared" si="29"/>
        <v>-</v>
      </c>
      <c r="O115" s="172">
        <f>IF(Q112="","",Q112)</f>
        <v>21</v>
      </c>
      <c r="P115" s="307" t="str">
        <f>IF(R112="","",R112)</f>
        <v>-</v>
      </c>
      <c r="Q115" s="333"/>
      <c r="R115" s="334"/>
      <c r="S115" s="334"/>
      <c r="T115" s="335"/>
      <c r="U115" s="94">
        <v>21</v>
      </c>
      <c r="V115" s="21" t="str">
        <f t="shared" si="26"/>
        <v>-</v>
      </c>
      <c r="W115" s="91">
        <v>14</v>
      </c>
      <c r="X115" s="320"/>
      <c r="Y115" s="325"/>
      <c r="Z115" s="326"/>
      <c r="AA115" s="326"/>
      <c r="AB115" s="327"/>
      <c r="AC115" s="40"/>
      <c r="AD115" s="20">
        <f>COUNTIF(E114:X116,"○")</f>
        <v>2</v>
      </c>
      <c r="AE115" s="16">
        <f>COUNTIF(E114:X116,"×")</f>
        <v>2</v>
      </c>
      <c r="AF115" s="19">
        <f>(IF((E114&gt;G114),1,0))+(IF((E115&gt;G115),1,0))+(IF((E116&gt;G116),1,0))+(IF((I114&gt;K114),1,0))+(IF((I115&gt;K115),1,0))+(IF((I116&gt;K116),1,0))+(IF((M114&gt;O114),1,0))+(IF((M115&gt;O115),1,0))+(IF((M116&gt;O116),1,0))+(IF((Q114&gt;S114),1,0))+(IF((Q115&gt;S115),1,0))+(IF((Q116&gt;S116),1,0))+(IF((U114&gt;W114),1,0))+(IF((U115&gt;W115),1,0))+(IF((U116&gt;W116),1,0))</f>
        <v>5</v>
      </c>
      <c r="AG115" s="18">
        <f>(IF((E114&lt;G114),1,0))+(IF((E115&lt;G115),1,0))+(IF((E116&lt;G116),1,0))+(IF((I114&lt;K114),1,0))+(IF((I115&lt;K115),1,0))+(IF((I116&lt;K116),1,0))+(IF((M114&lt;O114),1,0))+(IF((M115&lt;O115),1,0))+(IF((M116&lt;O116),1,0))+(IF((Q114&lt;S114),1,0))+(IF((Q115&lt;S115),1,0))+(IF((Q116&lt;S116),1,0))+(IF((U114&lt;W114),1,0))+(IF((U115&lt;W115),1,0))+(IF((U116&lt;W116),1,0))</f>
        <v>5</v>
      </c>
      <c r="AH115" s="17">
        <f>AF115-AG115</f>
        <v>0</v>
      </c>
      <c r="AI115" s="16">
        <f>SUM(E114:E116,I114:I116,M114:M116,Q114:Q116,U114:U116)</f>
        <v>171</v>
      </c>
      <c r="AJ115" s="16">
        <f>SUM(G114:G116,K114:K116,O114:O116,S114:S116,W114:W116)</f>
        <v>162</v>
      </c>
      <c r="AK115" s="15">
        <f>AI115-AJ115</f>
        <v>9</v>
      </c>
      <c r="AL115" s="367">
        <f>(AD115-AE115)*1000+(AH115)*100+AK115</f>
        <v>9</v>
      </c>
      <c r="AM115" s="368"/>
      <c r="AN115" s="105"/>
      <c r="AO115" s="105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27"/>
      <c r="BA115" s="107"/>
      <c r="BB115" s="107"/>
      <c r="BC115" s="107"/>
      <c r="BD115" s="107"/>
      <c r="BE115" s="127"/>
      <c r="BF115" s="127"/>
      <c r="BG115" s="127"/>
      <c r="BH115" s="127"/>
      <c r="BI115" s="108"/>
      <c r="BJ115" s="108"/>
      <c r="BK115" s="108"/>
      <c r="BL115" s="108"/>
      <c r="CK115" s="105"/>
      <c r="CL115" s="105"/>
      <c r="CM115" s="105"/>
      <c r="CN115" s="105"/>
      <c r="CO115" s="105"/>
    </row>
    <row r="116" spans="1:93" ht="13.95" customHeight="1" thickBot="1" x14ac:dyDescent="0.25">
      <c r="C116" s="84"/>
      <c r="D116" s="170"/>
      <c r="E116" s="23">
        <f>IF(S107="","",S107)</f>
        <v>21</v>
      </c>
      <c r="F116" s="21" t="str">
        <f t="shared" si="27"/>
        <v>-</v>
      </c>
      <c r="G116" s="172">
        <f>IF(Q107="","",Q107)</f>
        <v>10</v>
      </c>
      <c r="H116" s="370" t="str">
        <f>IF(J113="","",J113)</f>
        <v/>
      </c>
      <c r="I116" s="22" t="str">
        <f>IF(S110="","",S110)</f>
        <v/>
      </c>
      <c r="J116" s="21" t="str">
        <f t="shared" si="28"/>
        <v/>
      </c>
      <c r="K116" s="172" t="str">
        <f>IF(Q110="","",Q110)</f>
        <v/>
      </c>
      <c r="L116" s="307" t="str">
        <f>IF(N113="","",N113)</f>
        <v/>
      </c>
      <c r="M116" s="172">
        <f>IF(S113="","",S113)</f>
        <v>16</v>
      </c>
      <c r="N116" s="21" t="str">
        <f t="shared" si="29"/>
        <v>-</v>
      </c>
      <c r="O116" s="172">
        <f>IF(Q113="","",Q113)</f>
        <v>21</v>
      </c>
      <c r="P116" s="307" t="str">
        <f>IF(R113="","",R113)</f>
        <v>-</v>
      </c>
      <c r="Q116" s="333"/>
      <c r="R116" s="334"/>
      <c r="S116" s="334"/>
      <c r="T116" s="335"/>
      <c r="U116" s="94"/>
      <c r="V116" s="21" t="str">
        <f t="shared" si="26"/>
        <v/>
      </c>
      <c r="W116" s="91"/>
      <c r="X116" s="321"/>
      <c r="Y116" s="70">
        <f>AD115</f>
        <v>2</v>
      </c>
      <c r="Z116" s="53" t="s">
        <v>10</v>
      </c>
      <c r="AA116" s="53">
        <f>AE115</f>
        <v>2</v>
      </c>
      <c r="AB116" s="71" t="s">
        <v>7</v>
      </c>
      <c r="AC116" s="40"/>
      <c r="AD116" s="11"/>
      <c r="AE116" s="8"/>
      <c r="AF116" s="10"/>
      <c r="AG116" s="9"/>
      <c r="AH116" s="7"/>
      <c r="AI116" s="8"/>
      <c r="AJ116" s="8"/>
      <c r="AK116" s="7"/>
      <c r="AL116" s="185"/>
      <c r="AM116" s="167"/>
      <c r="AP116" s="112" t="s">
        <v>176</v>
      </c>
      <c r="AQ116" s="112"/>
      <c r="AR116" s="112"/>
      <c r="AS116" s="112"/>
      <c r="AT116" s="112"/>
      <c r="AU116" s="112"/>
      <c r="AV116" s="112"/>
      <c r="AW116" s="112"/>
      <c r="AX116" s="119"/>
      <c r="AY116" s="119"/>
      <c r="AZ116" s="107"/>
      <c r="BA116" s="107"/>
      <c r="BB116" s="107"/>
      <c r="BC116" s="107"/>
      <c r="BD116" s="107"/>
      <c r="BE116" s="127"/>
      <c r="BF116" s="127"/>
      <c r="BG116" s="127"/>
      <c r="BH116" s="127"/>
      <c r="BI116" s="108"/>
      <c r="BJ116" s="108"/>
      <c r="BK116" s="108"/>
      <c r="BL116" s="108"/>
    </row>
    <row r="117" spans="1:93" ht="13.95" customHeight="1" x14ac:dyDescent="0.15">
      <c r="A117" s="438" t="s">
        <v>192</v>
      </c>
      <c r="B117" s="439"/>
      <c r="C117" s="85" t="s">
        <v>64</v>
      </c>
      <c r="D117" s="441" t="s">
        <v>120</v>
      </c>
      <c r="E117" s="26">
        <f>IF(W105="","",W105)</f>
        <v>14</v>
      </c>
      <c r="F117" s="24" t="str">
        <f t="shared" si="27"/>
        <v>-</v>
      </c>
      <c r="G117" s="171">
        <f>IF(U105="","",U105)</f>
        <v>21</v>
      </c>
      <c r="H117" s="369" t="str">
        <f>IF(X105="","",IF(X105="○","×",IF(X105="×","○")))</f>
        <v>×</v>
      </c>
      <c r="I117" s="25">
        <f>IF(W108="","",W108)</f>
        <v>12</v>
      </c>
      <c r="J117" s="24" t="str">
        <f t="shared" si="28"/>
        <v>-</v>
      </c>
      <c r="K117" s="171">
        <f>IF(U108="","",U108)</f>
        <v>21</v>
      </c>
      <c r="L117" s="306" t="str">
        <f>IF(X108="","",IF(X108="○","×",IF(X108="×","○")))</f>
        <v>×</v>
      </c>
      <c r="M117" s="171">
        <f>IF(W111="","",W111)</f>
        <v>11</v>
      </c>
      <c r="N117" s="24" t="str">
        <f t="shared" si="29"/>
        <v>-</v>
      </c>
      <c r="O117" s="171">
        <f>IF(U111="","",U111)</f>
        <v>21</v>
      </c>
      <c r="P117" s="306" t="str">
        <f>IF(X111="","",IF(X111="○","×",IF(X111="×","○")))</f>
        <v>×</v>
      </c>
      <c r="Q117" s="25">
        <f>IF(W114="","",W114)</f>
        <v>8</v>
      </c>
      <c r="R117" s="24" t="str">
        <f>IF(Q117="","","-")</f>
        <v>-</v>
      </c>
      <c r="S117" s="171">
        <f>IF(U114="","",U114)</f>
        <v>21</v>
      </c>
      <c r="T117" s="306" t="str">
        <f>IF(X114="","",IF(X114="○","×",IF(X114="×","○")))</f>
        <v>×</v>
      </c>
      <c r="U117" s="330"/>
      <c r="V117" s="331"/>
      <c r="W117" s="331"/>
      <c r="X117" s="332"/>
      <c r="Y117" s="322">
        <f>RANK(AL118,AL105:AL118)</f>
        <v>5</v>
      </c>
      <c r="Z117" s="323"/>
      <c r="AA117" s="323"/>
      <c r="AB117" s="324"/>
      <c r="AC117" s="40"/>
      <c r="AD117" s="20"/>
      <c r="AE117" s="16"/>
      <c r="AF117" s="19"/>
      <c r="AG117" s="18"/>
      <c r="AH117" s="15"/>
      <c r="AI117" s="16"/>
      <c r="AJ117" s="16"/>
      <c r="AK117" s="15"/>
      <c r="AL117" s="185"/>
      <c r="AM117" s="167"/>
      <c r="AP117" s="213" t="str">
        <f>C117</f>
        <v>清水梨緒奈</v>
      </c>
      <c r="AQ117" s="435" t="s">
        <v>130</v>
      </c>
      <c r="AR117" s="107"/>
      <c r="AS117" s="107"/>
      <c r="AT117" s="107"/>
      <c r="AU117" s="107"/>
      <c r="AV117" s="107"/>
      <c r="AW117" s="107"/>
      <c r="AX117" s="107"/>
      <c r="AY117" s="127"/>
      <c r="AZ117" s="119"/>
      <c r="BA117" s="107"/>
      <c r="BB117" s="107"/>
      <c r="BC117" s="127"/>
      <c r="BD117" s="127"/>
      <c r="BE117" s="127"/>
      <c r="BF117" s="127"/>
      <c r="BG117" s="108"/>
      <c r="BH117" s="108"/>
      <c r="BI117" s="108"/>
      <c r="BJ117" s="108"/>
    </row>
    <row r="118" spans="1:93" ht="13.95" customHeight="1" x14ac:dyDescent="0.15">
      <c r="A118" s="440"/>
      <c r="B118" s="439"/>
      <c r="C118" s="82" t="s">
        <v>65</v>
      </c>
      <c r="D118" s="442"/>
      <c r="E118" s="23">
        <f>IF(W106="","",W106)</f>
        <v>3</v>
      </c>
      <c r="F118" s="21" t="str">
        <f t="shared" si="27"/>
        <v>-</v>
      </c>
      <c r="G118" s="172">
        <f>IF(U106="","",U106)</f>
        <v>21</v>
      </c>
      <c r="H118" s="370" t="str">
        <f>IF(J109="","",J109)</f>
        <v/>
      </c>
      <c r="I118" s="22">
        <f>IF(W109="","",W109)</f>
        <v>10</v>
      </c>
      <c r="J118" s="21" t="str">
        <f t="shared" si="28"/>
        <v>-</v>
      </c>
      <c r="K118" s="172">
        <f>IF(U109="","",U109)</f>
        <v>21</v>
      </c>
      <c r="L118" s="307" t="str">
        <f>IF(N115="","",N115)</f>
        <v>-</v>
      </c>
      <c r="M118" s="172">
        <f>IF(W112="","",W112)</f>
        <v>17</v>
      </c>
      <c r="N118" s="21" t="str">
        <f t="shared" si="29"/>
        <v>-</v>
      </c>
      <c r="O118" s="172">
        <f>IF(U112="","",U112)</f>
        <v>21</v>
      </c>
      <c r="P118" s="307" t="str">
        <f>IF(R115="","",R115)</f>
        <v/>
      </c>
      <c r="Q118" s="22">
        <f>IF(W115="","",W115)</f>
        <v>14</v>
      </c>
      <c r="R118" s="21" t="str">
        <f>IF(Q118="","","-")</f>
        <v>-</v>
      </c>
      <c r="S118" s="172">
        <f>IF(U115="","",U115)</f>
        <v>21</v>
      </c>
      <c r="T118" s="307" t="str">
        <f>IF(V115="","",V115)</f>
        <v>-</v>
      </c>
      <c r="U118" s="333"/>
      <c r="V118" s="334"/>
      <c r="W118" s="334"/>
      <c r="X118" s="335"/>
      <c r="Y118" s="325"/>
      <c r="Z118" s="326"/>
      <c r="AA118" s="326"/>
      <c r="AB118" s="327"/>
      <c r="AC118" s="40"/>
      <c r="AD118" s="20">
        <f>COUNTIF(E117:X119,"○")</f>
        <v>0</v>
      </c>
      <c r="AE118" s="16">
        <f>COUNTIF(E117:X119,"×")</f>
        <v>4</v>
      </c>
      <c r="AF118" s="19">
        <f>(IF((E117&gt;G117),1,0))+(IF((E118&gt;G118),1,0))+(IF((E119&gt;G119),1,0))+(IF((I117&gt;K117),1,0))+(IF((I118&gt;K118),1,0))+(IF((I119&gt;K119),1,0))+(IF((M117&gt;O117),1,0))+(IF((M118&gt;O118),1,0))+(IF((M119&gt;O119),1,0))+(IF((Q117&gt;S117),1,0))+(IF((Q118&gt;S118),1,0))+(IF((Q119&gt;S119),1,0))+(IF((U117&gt;W117),1,0))+(IF((U118&gt;W118),1,0))+(IF((U119&gt;W119),1,0))</f>
        <v>0</v>
      </c>
      <c r="AG118" s="18">
        <f>(IF((E117&lt;G117),1,0))+(IF((E118&lt;G118),1,0))+(IF((E119&lt;G119),1,0))+(IF((I117&lt;K117),1,0))+(IF((I118&lt;K118),1,0))+(IF((I119&lt;K119),1,0))+(IF((M117&lt;O117),1,0))+(IF((M118&lt;O118),1,0))+(IF((M119&lt;O119),1,0))+(IF((Q117&lt;S117),1,0))+(IF((Q118&lt;S118),1,0))+(IF((Q119&lt;S119),1,0))+(IF((U117&lt;W117),1,0))+(IF((U118&lt;W118),1,0))+(IF((U119&lt;W119),1,0))</f>
        <v>8</v>
      </c>
      <c r="AH118" s="17">
        <f>AF118-AG118</f>
        <v>-8</v>
      </c>
      <c r="AI118" s="16">
        <f>SUM(E117:E119,I117:I119,M117:M119,Q117:Q119,U117:U119)</f>
        <v>89</v>
      </c>
      <c r="AJ118" s="16">
        <f>SUM(G117:G119,K117:K119,O117:O119,S117:S119,W117:W119)</f>
        <v>168</v>
      </c>
      <c r="AK118" s="15">
        <f>AI118-AJ118</f>
        <v>-79</v>
      </c>
      <c r="AL118" s="367">
        <f>(AD118-AE118)*1000+(AH118)*100+AK118</f>
        <v>-4879</v>
      </c>
      <c r="AM118" s="368"/>
      <c r="AP118" s="215" t="str">
        <f>C118</f>
        <v>井川優杏</v>
      </c>
      <c r="AQ118" s="436"/>
      <c r="AR118" s="107"/>
      <c r="AS118" s="107"/>
      <c r="AT118" s="107"/>
      <c r="AU118" s="107"/>
      <c r="AV118" s="107"/>
      <c r="AW118" s="107"/>
      <c r="AX118" s="107"/>
      <c r="AY118" s="127"/>
      <c r="AZ118" s="119"/>
      <c r="BA118" s="107"/>
      <c r="BB118" s="107"/>
      <c r="BC118" s="107"/>
      <c r="BD118" s="107"/>
      <c r="BE118" s="107"/>
      <c r="BF118" s="127"/>
      <c r="BG118" s="127"/>
      <c r="BH118" s="127"/>
      <c r="BI118" s="127"/>
      <c r="BJ118" s="108"/>
      <c r="BK118" s="108"/>
      <c r="BL118" s="108"/>
      <c r="BM118" s="108"/>
    </row>
    <row r="119" spans="1:93" ht="13.95" customHeight="1" thickBot="1" x14ac:dyDescent="0.25">
      <c r="A119" s="440"/>
      <c r="B119" s="439"/>
      <c r="C119" s="80"/>
      <c r="D119" s="443"/>
      <c r="E119" s="14" t="str">
        <f>IF(W107="","",W107)</f>
        <v/>
      </c>
      <c r="F119" s="12" t="str">
        <f t="shared" si="27"/>
        <v/>
      </c>
      <c r="G119" s="173" t="str">
        <f>IF(U107="","",U107)</f>
        <v/>
      </c>
      <c r="H119" s="415" t="str">
        <f>IF(J110="","",J110)</f>
        <v/>
      </c>
      <c r="I119" s="13" t="str">
        <f>IF(W110="","",W110)</f>
        <v/>
      </c>
      <c r="J119" s="12" t="str">
        <f t="shared" si="28"/>
        <v/>
      </c>
      <c r="K119" s="173" t="str">
        <f>IF(U110="","",U110)</f>
        <v/>
      </c>
      <c r="L119" s="308" t="str">
        <f>IF(N116="","",N116)</f>
        <v>-</v>
      </c>
      <c r="M119" s="173" t="str">
        <f>IF(W113="","",W113)</f>
        <v/>
      </c>
      <c r="N119" s="12" t="str">
        <f t="shared" si="29"/>
        <v/>
      </c>
      <c r="O119" s="173" t="str">
        <f>IF(U113="","",U113)</f>
        <v/>
      </c>
      <c r="P119" s="308" t="str">
        <f>IF(R116="","",R116)</f>
        <v/>
      </c>
      <c r="Q119" s="13" t="str">
        <f>IF(W116="","",W116)</f>
        <v/>
      </c>
      <c r="R119" s="12" t="str">
        <f>IF(Q119="","","-")</f>
        <v/>
      </c>
      <c r="S119" s="173" t="str">
        <f>IF(U116="","",U116)</f>
        <v/>
      </c>
      <c r="T119" s="308" t="str">
        <f>IF(V116="","",V116)</f>
        <v/>
      </c>
      <c r="U119" s="338"/>
      <c r="V119" s="339"/>
      <c r="W119" s="339"/>
      <c r="X119" s="377"/>
      <c r="Y119" s="4">
        <f>AD118</f>
        <v>0</v>
      </c>
      <c r="Z119" s="3" t="s">
        <v>10</v>
      </c>
      <c r="AA119" s="3">
        <f>AE118</f>
        <v>4</v>
      </c>
      <c r="AB119" s="2" t="s">
        <v>7</v>
      </c>
      <c r="AC119" s="40"/>
      <c r="AD119" s="11"/>
      <c r="AE119" s="8"/>
      <c r="AF119" s="10"/>
      <c r="AG119" s="9"/>
      <c r="AH119" s="7"/>
      <c r="AI119" s="8"/>
      <c r="AJ119" s="8"/>
      <c r="AK119" s="7"/>
      <c r="AL119" s="185"/>
      <c r="AM119" s="167"/>
      <c r="AP119" s="112" t="s">
        <v>177</v>
      </c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07"/>
      <c r="BB119" s="107"/>
      <c r="BC119" s="107"/>
      <c r="BD119" s="107"/>
      <c r="BE119" s="107"/>
      <c r="BF119" s="127"/>
      <c r="BG119" s="127"/>
      <c r="BH119" s="127"/>
      <c r="BI119" s="127"/>
      <c r="BJ119" s="108"/>
      <c r="BK119" s="108"/>
      <c r="BL119" s="108"/>
      <c r="BM119" s="108"/>
    </row>
    <row r="120" spans="1:93" ht="15.6" customHeight="1" x14ac:dyDescent="0.2">
      <c r="B120" s="106"/>
      <c r="C120" s="165"/>
      <c r="D120" s="166"/>
      <c r="E120" s="125"/>
      <c r="F120" s="125"/>
      <c r="G120" s="125"/>
      <c r="H120" s="125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3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</row>
    <row r="121" spans="1:93" ht="12" customHeight="1" thickBot="1" x14ac:dyDescent="0.25">
      <c r="B121" s="106"/>
      <c r="C121" s="121"/>
      <c r="D121" s="125"/>
      <c r="E121" s="125"/>
      <c r="F121" s="125"/>
      <c r="G121" s="125"/>
      <c r="H121" s="125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3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</row>
    <row r="122" spans="1:93" ht="12" customHeight="1" x14ac:dyDescent="0.2">
      <c r="A122" s="152"/>
      <c r="B122" s="152"/>
      <c r="C122" s="153"/>
      <c r="D122" s="154"/>
      <c r="E122" s="154"/>
      <c r="F122" s="154"/>
      <c r="G122" s="154"/>
      <c r="H122" s="154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6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2"/>
    </row>
    <row r="123" spans="1:93" ht="13.95" customHeight="1" thickBot="1" x14ac:dyDescent="0.25">
      <c r="B123" s="106"/>
      <c r="C123" s="396" t="s">
        <v>171</v>
      </c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119"/>
      <c r="V123" s="119"/>
      <c r="AM123" s="384" t="s">
        <v>27</v>
      </c>
      <c r="AN123" s="385"/>
      <c r="AO123" s="386"/>
      <c r="AP123" s="261" t="s">
        <v>181</v>
      </c>
      <c r="AQ123" s="262" t="s">
        <v>94</v>
      </c>
      <c r="AR123" s="187"/>
      <c r="AS123" s="187"/>
      <c r="AT123" s="187"/>
      <c r="AU123" s="187"/>
      <c r="AV123" s="187"/>
      <c r="AW123" s="187"/>
      <c r="AX123" s="187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9"/>
      <c r="BT123" s="119"/>
      <c r="BU123" s="119"/>
      <c r="BV123" s="119"/>
      <c r="BW123" s="119"/>
      <c r="BX123" s="119"/>
      <c r="BY123" s="119"/>
      <c r="BZ123" s="119"/>
      <c r="CA123" s="119"/>
      <c r="CB123" s="119"/>
      <c r="CC123" s="119"/>
      <c r="CJ123" s="105"/>
    </row>
    <row r="124" spans="1:93" ht="13.95" customHeight="1" thickTop="1" thickBot="1" x14ac:dyDescent="0.25">
      <c r="B124" s="10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119"/>
      <c r="V124" s="119"/>
      <c r="AM124" s="387"/>
      <c r="AN124" s="388"/>
      <c r="AO124" s="389"/>
      <c r="AP124" s="263" t="s">
        <v>127</v>
      </c>
      <c r="AQ124" s="264" t="s">
        <v>94</v>
      </c>
      <c r="AR124" s="235"/>
      <c r="AS124" s="236">
        <v>21</v>
      </c>
      <c r="AT124" s="237">
        <v>21</v>
      </c>
      <c r="AU124" s="187"/>
      <c r="AV124" s="187"/>
      <c r="AW124" s="187"/>
      <c r="AX124" s="187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119"/>
      <c r="BY124" s="119"/>
      <c r="BZ124" s="119"/>
      <c r="CA124" s="119"/>
      <c r="CB124" s="119"/>
      <c r="CC124" s="119"/>
      <c r="CJ124" s="105"/>
    </row>
    <row r="125" spans="1:93" ht="13.95" customHeight="1" thickTop="1" x14ac:dyDescent="0.2">
      <c r="B125" s="10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119"/>
      <c r="V125" s="119"/>
      <c r="AM125" s="390" t="s">
        <v>25</v>
      </c>
      <c r="AN125" s="391"/>
      <c r="AO125" s="392"/>
      <c r="AP125" s="265" t="s">
        <v>63</v>
      </c>
      <c r="AQ125" s="266" t="s">
        <v>54</v>
      </c>
      <c r="AR125" s="207"/>
      <c r="AS125" s="208">
        <v>3</v>
      </c>
      <c r="AT125" s="209">
        <v>10</v>
      </c>
      <c r="AU125" s="249"/>
      <c r="AV125" s="250"/>
      <c r="AW125" s="187"/>
      <c r="AX125" s="187"/>
      <c r="AY125" s="136" t="s">
        <v>35</v>
      </c>
      <c r="AZ125" s="122"/>
      <c r="BA125" s="106"/>
      <c r="BB125" s="106"/>
      <c r="BC125" s="106"/>
      <c r="BD125" s="135"/>
      <c r="BE125" s="135"/>
      <c r="BF125" s="135"/>
      <c r="BG125" s="135"/>
      <c r="BH125" s="135"/>
      <c r="BI125" s="135"/>
      <c r="BJ125" s="135"/>
      <c r="BK125" s="135"/>
      <c r="CJ125" s="105"/>
    </row>
    <row r="126" spans="1:93" ht="13.95" customHeight="1" thickBot="1" x14ac:dyDescent="0.25">
      <c r="B126" s="106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119"/>
      <c r="V126" s="119"/>
      <c r="AM126" s="387"/>
      <c r="AN126" s="388"/>
      <c r="AO126" s="389"/>
      <c r="AP126" s="267" t="s">
        <v>59</v>
      </c>
      <c r="AQ126" s="268" t="s">
        <v>54</v>
      </c>
      <c r="AR126" s="187"/>
      <c r="AS126" s="187"/>
      <c r="AT126" s="192"/>
      <c r="AU126" s="192">
        <v>21</v>
      </c>
      <c r="AV126" s="251">
        <v>21</v>
      </c>
      <c r="AW126" s="187"/>
      <c r="AX126" s="187"/>
      <c r="AY126" s="341" t="str">
        <f>AP123</f>
        <v>森川里香</v>
      </c>
      <c r="AZ126" s="342"/>
      <c r="BA126" s="342"/>
      <c r="BB126" s="342"/>
      <c r="BC126" s="342"/>
      <c r="BD126" s="342" t="str">
        <f>AQ123</f>
        <v>川之江ｸﾗﾌﾞ</v>
      </c>
      <c r="BE126" s="342"/>
      <c r="BF126" s="342"/>
      <c r="BG126" s="342"/>
      <c r="BH126" s="342"/>
      <c r="BI126" s="342"/>
      <c r="BJ126" s="343"/>
      <c r="BK126" s="123"/>
      <c r="BL126" s="105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K126" s="106"/>
    </row>
    <row r="127" spans="1:93" ht="13.95" customHeight="1" thickTop="1" thickBot="1" x14ac:dyDescent="0.25">
      <c r="B127" s="106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AM127" s="390" t="s">
        <v>24</v>
      </c>
      <c r="AN127" s="391"/>
      <c r="AO127" s="392"/>
      <c r="AP127" s="269" t="s">
        <v>71</v>
      </c>
      <c r="AQ127" s="270" t="s">
        <v>70</v>
      </c>
      <c r="AR127" s="187"/>
      <c r="AS127" s="187"/>
      <c r="AT127" s="192"/>
      <c r="AU127" s="192">
        <v>13</v>
      </c>
      <c r="AV127" s="193">
        <v>7</v>
      </c>
      <c r="AW127" s="252"/>
      <c r="AX127" s="253"/>
      <c r="AY127" s="344" t="str">
        <f>AP124</f>
        <v>合田直子</v>
      </c>
      <c r="AZ127" s="345"/>
      <c r="BA127" s="345"/>
      <c r="BB127" s="345"/>
      <c r="BC127" s="345"/>
      <c r="BD127" s="345" t="str">
        <f>AQ124</f>
        <v>川之江ｸﾗﾌﾞ</v>
      </c>
      <c r="BE127" s="345"/>
      <c r="BF127" s="345"/>
      <c r="BG127" s="345"/>
      <c r="BH127" s="345"/>
      <c r="BI127" s="345"/>
      <c r="BJ127" s="366"/>
      <c r="BK127" s="134"/>
      <c r="BL127" s="118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K127" s="106"/>
    </row>
    <row r="128" spans="1:93" ht="13.95" customHeight="1" thickTop="1" thickBot="1" x14ac:dyDescent="0.25">
      <c r="B128" s="106"/>
      <c r="C128" s="119"/>
      <c r="D128" s="437" t="s">
        <v>170</v>
      </c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119"/>
      <c r="R128" s="119"/>
      <c r="S128" s="119"/>
      <c r="T128" s="119"/>
      <c r="U128" s="119"/>
      <c r="V128" s="119"/>
      <c r="AM128" s="387"/>
      <c r="AN128" s="388"/>
      <c r="AO128" s="389"/>
      <c r="AP128" s="263" t="s">
        <v>69</v>
      </c>
      <c r="AQ128" s="264" t="s">
        <v>82</v>
      </c>
      <c r="AR128" s="235"/>
      <c r="AS128" s="236">
        <v>21</v>
      </c>
      <c r="AT128" s="237">
        <v>21</v>
      </c>
      <c r="AU128" s="211"/>
      <c r="AV128" s="212"/>
      <c r="AW128" s="210"/>
      <c r="AX128" s="187"/>
      <c r="AY128" s="133" t="s">
        <v>39</v>
      </c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2"/>
      <c r="BL128" s="132"/>
      <c r="CK128" s="106"/>
    </row>
    <row r="129" spans="1:93" ht="13.95" customHeight="1" thickTop="1" x14ac:dyDescent="0.2">
      <c r="B129" s="106"/>
      <c r="C129" s="119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119"/>
      <c r="R129" s="119"/>
      <c r="S129" s="119"/>
      <c r="T129" s="119"/>
      <c r="U129" s="119"/>
      <c r="V129" s="119"/>
      <c r="AM129" s="390" t="s">
        <v>23</v>
      </c>
      <c r="AN129" s="391"/>
      <c r="AO129" s="392"/>
      <c r="AP129" s="271" t="s">
        <v>126</v>
      </c>
      <c r="AQ129" s="272" t="s">
        <v>94</v>
      </c>
      <c r="AR129" s="207"/>
      <c r="AS129" s="205">
        <v>11</v>
      </c>
      <c r="AT129" s="206">
        <v>11</v>
      </c>
      <c r="AU129" s="187"/>
      <c r="AV129" s="187"/>
      <c r="AW129" s="187"/>
      <c r="AX129" s="187"/>
      <c r="AY129" s="341" t="str">
        <f>AP127</f>
        <v>内田琴羽</v>
      </c>
      <c r="AZ129" s="342"/>
      <c r="BA129" s="342"/>
      <c r="BB129" s="342"/>
      <c r="BC129" s="342"/>
      <c r="BD129" s="342" t="str">
        <f>AQ127</f>
        <v>新宮中学校</v>
      </c>
      <c r="BE129" s="342"/>
      <c r="BF129" s="342"/>
      <c r="BG129" s="342"/>
      <c r="BH129" s="342"/>
      <c r="BI129" s="342"/>
      <c r="BJ129" s="343"/>
      <c r="BK129" s="131"/>
      <c r="BL129" s="131"/>
      <c r="CK129" s="106"/>
    </row>
    <row r="130" spans="1:93" ht="13.95" customHeight="1" x14ac:dyDescent="0.2">
      <c r="B130" s="106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AM130" s="393"/>
      <c r="AN130" s="394"/>
      <c r="AO130" s="395"/>
      <c r="AP130" s="273" t="s">
        <v>78</v>
      </c>
      <c r="AQ130" s="274" t="s">
        <v>80</v>
      </c>
      <c r="AR130" s="187"/>
      <c r="AS130" s="187"/>
      <c r="AT130" s="187"/>
      <c r="AU130" s="187"/>
      <c r="AV130" s="187"/>
      <c r="AW130" s="187"/>
      <c r="AX130" s="187"/>
      <c r="AY130" s="344" t="str">
        <f>AP128</f>
        <v>鈴木莉彩</v>
      </c>
      <c r="AZ130" s="345"/>
      <c r="BA130" s="345"/>
      <c r="BB130" s="345"/>
      <c r="BC130" s="345"/>
      <c r="BD130" s="345" t="str">
        <f>AQ128</f>
        <v>新宮中学校</v>
      </c>
      <c r="BE130" s="345"/>
      <c r="BF130" s="345"/>
      <c r="BG130" s="345"/>
      <c r="BH130" s="345"/>
      <c r="BI130" s="345"/>
      <c r="BJ130" s="366"/>
      <c r="BK130" s="131"/>
      <c r="BL130" s="131"/>
      <c r="CK130" s="106"/>
    </row>
    <row r="131" spans="1:93" ht="5.0999999999999996" customHeight="1" thickBot="1" x14ac:dyDescent="0.25">
      <c r="C131" s="121"/>
      <c r="D131" s="125"/>
      <c r="E131" s="125"/>
      <c r="F131" s="125"/>
      <c r="G131" s="125"/>
      <c r="H131" s="125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3"/>
      <c r="T131" s="123"/>
      <c r="U131" s="123"/>
      <c r="V131" s="123"/>
      <c r="W131" s="123"/>
      <c r="X131" s="122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</row>
    <row r="132" spans="1:93" s="106" customFormat="1" ht="12" customHeight="1" x14ac:dyDescent="0.15">
      <c r="A132" s="120"/>
      <c r="B132" s="120"/>
      <c r="C132" s="397" t="s">
        <v>124</v>
      </c>
      <c r="D132" s="398"/>
      <c r="E132" s="429" t="str">
        <f>C134</f>
        <v>井川あはね</v>
      </c>
      <c r="F132" s="374"/>
      <c r="G132" s="374"/>
      <c r="H132" s="375"/>
      <c r="I132" s="373" t="str">
        <f>C137</f>
        <v>内田琴羽</v>
      </c>
      <c r="J132" s="374"/>
      <c r="K132" s="374"/>
      <c r="L132" s="375"/>
      <c r="M132" s="373" t="str">
        <f>C140</f>
        <v>森川里香</v>
      </c>
      <c r="N132" s="374"/>
      <c r="O132" s="374"/>
      <c r="P132" s="375"/>
      <c r="Q132" s="373" t="str">
        <f>C143</f>
        <v>池内一優</v>
      </c>
      <c r="R132" s="374"/>
      <c r="S132" s="374"/>
      <c r="T132" s="434"/>
      <c r="U132" s="347" t="s">
        <v>1</v>
      </c>
      <c r="V132" s="348"/>
      <c r="W132" s="348"/>
      <c r="X132" s="349"/>
      <c r="Y132" s="1"/>
      <c r="Z132" s="350" t="s">
        <v>3</v>
      </c>
      <c r="AA132" s="351"/>
      <c r="AB132" s="350" t="s">
        <v>4</v>
      </c>
      <c r="AC132" s="352"/>
      <c r="AD132" s="351"/>
      <c r="AE132" s="353" t="s">
        <v>5</v>
      </c>
      <c r="AF132" s="354"/>
      <c r="AG132" s="355"/>
      <c r="AH132" s="77"/>
      <c r="AI132" s="77"/>
      <c r="AJ132" s="120"/>
      <c r="AK132" s="120"/>
      <c r="AL132" s="120"/>
      <c r="AM132" s="120"/>
      <c r="AN132" s="120"/>
      <c r="AO132" s="120"/>
      <c r="AP132" s="397" t="s">
        <v>125</v>
      </c>
      <c r="AQ132" s="398"/>
      <c r="AR132" s="429" t="str">
        <f>AP134</f>
        <v>猪川ももか</v>
      </c>
      <c r="AS132" s="374"/>
      <c r="AT132" s="374"/>
      <c r="AU132" s="375"/>
      <c r="AV132" s="373" t="str">
        <f>AP137</f>
        <v>大西仁美</v>
      </c>
      <c r="AW132" s="374"/>
      <c r="AX132" s="374"/>
      <c r="AY132" s="375"/>
      <c r="AZ132" s="373" t="str">
        <f>AP140</f>
        <v>宗次英子</v>
      </c>
      <c r="BA132" s="374"/>
      <c r="BB132" s="374"/>
      <c r="BC132" s="375"/>
      <c r="BD132" s="373" t="str">
        <f>AP143</f>
        <v>安岡虹音</v>
      </c>
      <c r="BE132" s="374"/>
      <c r="BF132" s="374"/>
      <c r="BG132" s="434"/>
      <c r="BH132" s="347" t="s">
        <v>1</v>
      </c>
      <c r="BI132" s="348"/>
      <c r="BJ132" s="348"/>
      <c r="BK132" s="349"/>
      <c r="BL132" s="1"/>
      <c r="BM132" s="350" t="s">
        <v>3</v>
      </c>
      <c r="BN132" s="351"/>
      <c r="BO132" s="350" t="s">
        <v>4</v>
      </c>
      <c r="BP132" s="352"/>
      <c r="BQ132" s="351"/>
      <c r="BR132" s="353" t="s">
        <v>5</v>
      </c>
      <c r="BS132" s="354"/>
      <c r="BT132" s="355"/>
      <c r="BU132" s="77"/>
      <c r="BV132" s="77"/>
      <c r="CK132" s="105"/>
      <c r="CL132" s="105"/>
      <c r="CM132" s="105"/>
      <c r="CN132" s="105"/>
      <c r="CO132" s="105"/>
    </row>
    <row r="133" spans="1:93" s="106" customFormat="1" ht="12" customHeight="1" thickBot="1" x14ac:dyDescent="0.2">
      <c r="A133" s="120"/>
      <c r="B133" s="120"/>
      <c r="C133" s="399"/>
      <c r="D133" s="400"/>
      <c r="E133" s="430" t="str">
        <f>C135</f>
        <v>井川虹七</v>
      </c>
      <c r="F133" s="361"/>
      <c r="G133" s="361"/>
      <c r="H133" s="362"/>
      <c r="I133" s="360" t="str">
        <f>C138</f>
        <v>鈴木莉彩</v>
      </c>
      <c r="J133" s="361"/>
      <c r="K133" s="361"/>
      <c r="L133" s="362"/>
      <c r="M133" s="360" t="str">
        <f>C141</f>
        <v>合田直子</v>
      </c>
      <c r="N133" s="361"/>
      <c r="O133" s="361"/>
      <c r="P133" s="362"/>
      <c r="Q133" s="360" t="str">
        <f>C144</f>
        <v>續木友葵</v>
      </c>
      <c r="R133" s="361"/>
      <c r="S133" s="361"/>
      <c r="T133" s="411"/>
      <c r="U133" s="356" t="s">
        <v>2</v>
      </c>
      <c r="V133" s="357"/>
      <c r="W133" s="357"/>
      <c r="X133" s="358"/>
      <c r="Y133" s="1"/>
      <c r="Z133" s="176" t="s">
        <v>6</v>
      </c>
      <c r="AA133" s="177" t="s">
        <v>7</v>
      </c>
      <c r="AB133" s="176" t="s">
        <v>22</v>
      </c>
      <c r="AC133" s="177" t="s">
        <v>8</v>
      </c>
      <c r="AD133" s="178" t="s">
        <v>9</v>
      </c>
      <c r="AE133" s="177" t="s">
        <v>22</v>
      </c>
      <c r="AF133" s="177" t="s">
        <v>8</v>
      </c>
      <c r="AG133" s="178" t="s">
        <v>9</v>
      </c>
      <c r="AH133" s="77"/>
      <c r="AI133" s="77"/>
      <c r="AJ133" s="120"/>
      <c r="AK133" s="120"/>
      <c r="AL133" s="120"/>
      <c r="AM133" s="120"/>
      <c r="AN133" s="120"/>
      <c r="AO133" s="120"/>
      <c r="AP133" s="399"/>
      <c r="AQ133" s="400"/>
      <c r="AR133" s="430" t="str">
        <f>AP135</f>
        <v>松尾海里</v>
      </c>
      <c r="AS133" s="361"/>
      <c r="AT133" s="361"/>
      <c r="AU133" s="362"/>
      <c r="AV133" s="360" t="str">
        <f>AP138</f>
        <v>鎌田里鶴</v>
      </c>
      <c r="AW133" s="361"/>
      <c r="AX133" s="361"/>
      <c r="AY133" s="362"/>
      <c r="AZ133" s="360" t="str">
        <f>AP141</f>
        <v>續木晶子</v>
      </c>
      <c r="BA133" s="361"/>
      <c r="BB133" s="361"/>
      <c r="BC133" s="362"/>
      <c r="BD133" s="360" t="str">
        <f>AP144</f>
        <v>鈴木緋夏</v>
      </c>
      <c r="BE133" s="361"/>
      <c r="BF133" s="361"/>
      <c r="BG133" s="411"/>
      <c r="BH133" s="356" t="s">
        <v>2</v>
      </c>
      <c r="BI133" s="357"/>
      <c r="BJ133" s="357"/>
      <c r="BK133" s="358"/>
      <c r="BL133" s="1"/>
      <c r="BM133" s="176" t="s">
        <v>6</v>
      </c>
      <c r="BN133" s="177" t="s">
        <v>7</v>
      </c>
      <c r="BO133" s="176" t="s">
        <v>22</v>
      </c>
      <c r="BP133" s="177" t="s">
        <v>8</v>
      </c>
      <c r="BQ133" s="178" t="s">
        <v>9</v>
      </c>
      <c r="BR133" s="177" t="s">
        <v>22</v>
      </c>
      <c r="BS133" s="177" t="s">
        <v>8</v>
      </c>
      <c r="BT133" s="178" t="s">
        <v>9</v>
      </c>
      <c r="BU133" s="77"/>
      <c r="BV133" s="77"/>
      <c r="CK133" s="105"/>
      <c r="CL133" s="105"/>
      <c r="CM133" s="105"/>
      <c r="CN133" s="105"/>
      <c r="CO133" s="105"/>
    </row>
    <row r="134" spans="1:93" s="106" customFormat="1" ht="13.95" customHeight="1" x14ac:dyDescent="0.15">
      <c r="A134" s="109"/>
      <c r="B134" s="109"/>
      <c r="C134" s="87" t="s">
        <v>58</v>
      </c>
      <c r="D134" s="81" t="s">
        <v>129</v>
      </c>
      <c r="E134" s="424"/>
      <c r="F134" s="425"/>
      <c r="G134" s="425"/>
      <c r="H134" s="426"/>
      <c r="I134" s="5">
        <v>17</v>
      </c>
      <c r="J134" s="21" t="str">
        <f>IF(I134="","","-")</f>
        <v>-</v>
      </c>
      <c r="K134" s="27">
        <v>21</v>
      </c>
      <c r="L134" s="329" t="str">
        <f>IF(I134&lt;&gt;"",IF(I134&gt;K134,IF(I135&gt;K135,"○",IF(I136&gt;K136,"○","×")),IF(I135&gt;K135,IF(I136&gt;K136,"○","×"),"×")),"")</f>
        <v>×</v>
      </c>
      <c r="M134" s="5">
        <v>6</v>
      </c>
      <c r="N134" s="39" t="str">
        <f t="shared" ref="N134:N139" si="30">IF(M134="","","-")</f>
        <v>-</v>
      </c>
      <c r="O134" s="38">
        <v>21</v>
      </c>
      <c r="P134" s="329" t="str">
        <f>IF(M134&lt;&gt;"",IF(M134&gt;O134,IF(M135&gt;O135,"○",IF(M136&gt;O136,"○","×")),IF(M135&gt;O135,IF(M136&gt;O136,"○","×"),"×")),"")</f>
        <v>×</v>
      </c>
      <c r="Q134" s="52">
        <v>21</v>
      </c>
      <c r="R134" s="39" t="str">
        <f t="shared" ref="R134:R142" si="31">IF(Q134="","","-")</f>
        <v>-</v>
      </c>
      <c r="S134" s="27">
        <v>23</v>
      </c>
      <c r="T134" s="359" t="str">
        <f>IF(Q134&lt;&gt;"",IF(Q134&gt;S134,IF(Q135&gt;S135,"○",IF(Q136&gt;S136,"○","×")),IF(Q135&gt;S135,IF(Q136&gt;S136,"○","×"),"×")),"")</f>
        <v>×</v>
      </c>
      <c r="U134" s="309">
        <f>RANK(AH135,AH135:AH144)</f>
        <v>4</v>
      </c>
      <c r="V134" s="310"/>
      <c r="W134" s="310"/>
      <c r="X134" s="311"/>
      <c r="Y134" s="1"/>
      <c r="Z134" s="49"/>
      <c r="AA134" s="45"/>
      <c r="AB134" s="174"/>
      <c r="AC134" s="175"/>
      <c r="AD134" s="50"/>
      <c r="AE134" s="45"/>
      <c r="AF134" s="45"/>
      <c r="AG134" s="44"/>
      <c r="AH134" s="77"/>
      <c r="AI134" s="77"/>
      <c r="AJ134" s="109"/>
      <c r="AK134" s="109"/>
      <c r="AL134" s="109"/>
      <c r="AM134" s="109"/>
      <c r="AN134" s="109"/>
      <c r="AO134" s="109"/>
      <c r="AP134" s="87" t="s">
        <v>63</v>
      </c>
      <c r="AQ134" s="81" t="s">
        <v>54</v>
      </c>
      <c r="AR134" s="424"/>
      <c r="AS134" s="425"/>
      <c r="AT134" s="425"/>
      <c r="AU134" s="426"/>
      <c r="AV134" s="5">
        <v>20</v>
      </c>
      <c r="AW134" s="21" t="str">
        <f>IF(AV134="","","-")</f>
        <v>-</v>
      </c>
      <c r="AX134" s="27">
        <v>22</v>
      </c>
      <c r="AY134" s="329" t="str">
        <f>IF(AV134&lt;&gt;"",IF(AV134&gt;AX134,IF(AV135&gt;AX135,"○",IF(AV136&gt;AX136,"○","×")),IF(AV135&gt;AX135,IF(AV136&gt;AX136,"○","×"),"×")),"")</f>
        <v>○</v>
      </c>
      <c r="AZ134" s="5">
        <v>11</v>
      </c>
      <c r="BA134" s="39" t="str">
        <f t="shared" ref="BA134:BA139" si="32">IF(AZ134="","","-")</f>
        <v>-</v>
      </c>
      <c r="BB134" s="38">
        <v>21</v>
      </c>
      <c r="BC134" s="329" t="str">
        <f>IF(AZ134&lt;&gt;"",IF(AZ134&gt;BB134,IF(AZ135&gt;BB135,"○",IF(AZ136&gt;BB136,"○","×")),IF(AZ135&gt;BB135,IF(AZ136&gt;BB136,"○","×"),"×")),"")</f>
        <v>×</v>
      </c>
      <c r="BD134" s="52">
        <v>21</v>
      </c>
      <c r="BE134" s="39" t="str">
        <f t="shared" ref="BE134:BE142" si="33">IF(BD134="","","-")</f>
        <v>-</v>
      </c>
      <c r="BF134" s="27">
        <v>12</v>
      </c>
      <c r="BG134" s="359" t="str">
        <f>IF(BD134&lt;&gt;"",IF(BD134&gt;BF134,IF(BD135&gt;BF135,"○",IF(BD136&gt;BF136,"○","×")),IF(BD135&gt;BF135,IF(BD136&gt;BF136,"○","×"),"×")),"")</f>
        <v>○</v>
      </c>
      <c r="BH134" s="309">
        <f>RANK(BU135,BU135:BU144)</f>
        <v>2</v>
      </c>
      <c r="BI134" s="310"/>
      <c r="BJ134" s="310"/>
      <c r="BK134" s="311"/>
      <c r="BL134" s="1"/>
      <c r="BM134" s="49"/>
      <c r="BN134" s="45"/>
      <c r="BO134" s="174"/>
      <c r="BP134" s="175"/>
      <c r="BQ134" s="50"/>
      <c r="BR134" s="45"/>
      <c r="BS134" s="45"/>
      <c r="BT134" s="44"/>
      <c r="BU134" s="77"/>
      <c r="BV134" s="77"/>
      <c r="CK134" s="105"/>
      <c r="CL134" s="105"/>
      <c r="CM134" s="105"/>
      <c r="CN134" s="105"/>
      <c r="CO134" s="105"/>
    </row>
    <row r="135" spans="1:93" s="106" customFormat="1" ht="13.95" customHeight="1" x14ac:dyDescent="0.15">
      <c r="A135" s="109"/>
      <c r="B135" s="109"/>
      <c r="C135" s="87" t="s">
        <v>57</v>
      </c>
      <c r="D135" s="432" t="s">
        <v>189</v>
      </c>
      <c r="E135" s="427"/>
      <c r="F135" s="334"/>
      <c r="G135" s="334"/>
      <c r="H135" s="335"/>
      <c r="I135" s="5">
        <v>11</v>
      </c>
      <c r="J135" s="21" t="str">
        <f>IF(I135="","","-")</f>
        <v>-</v>
      </c>
      <c r="K135" s="37">
        <v>21</v>
      </c>
      <c r="L135" s="317"/>
      <c r="M135" s="5">
        <v>5</v>
      </c>
      <c r="N135" s="21" t="str">
        <f t="shared" si="30"/>
        <v>-</v>
      </c>
      <c r="O135" s="27">
        <v>21</v>
      </c>
      <c r="P135" s="317"/>
      <c r="Q135" s="5">
        <v>14</v>
      </c>
      <c r="R135" s="21" t="str">
        <f t="shared" si="31"/>
        <v>-</v>
      </c>
      <c r="S135" s="27">
        <v>21</v>
      </c>
      <c r="T135" s="320"/>
      <c r="U135" s="312"/>
      <c r="V135" s="313"/>
      <c r="W135" s="313"/>
      <c r="X135" s="314"/>
      <c r="Y135" s="1"/>
      <c r="Z135" s="49">
        <f>COUNTIF(E134:T136,"○")</f>
        <v>0</v>
      </c>
      <c r="AA135" s="45">
        <f>COUNTIF(E134:T136,"×")</f>
        <v>3</v>
      </c>
      <c r="AB135" s="48">
        <f>(IF((E134&gt;G134),1,0))+(IF((E135&gt;G135),1,0))+(IF((E136&gt;G136),1,0))+(IF((I134&gt;K134),1,0))+(IF((I135&gt;K135),1,0))+(IF((I136&gt;K136),1,0))+(IF((M134&gt;O134),1,0))+(IF((M135&gt;O135),1,0))+(IF((M136&gt;O136),1,0))+(IF((Q134&gt;S134),1,0))+(IF((Q135&gt;S135),1,0))+(IF((Q136&gt;S136),1,0))</f>
        <v>0</v>
      </c>
      <c r="AC135" s="47">
        <f>(IF((E134&lt;G134),1,0))+(IF((E135&lt;G135),1,0))+(IF((E136&lt;G136),1,0))+(IF((I134&lt;K134),1,0))+(IF((I135&lt;K135),1,0))+(IF((I136&lt;K136),1,0))+(IF((M134&lt;O134),1,0))+(IF((M135&lt;O135),1,0))+(IF((M136&lt;O136),1,0))+(IF((Q134&lt;S134),1,0))+(IF((Q135&lt;S135),1,0))+(IF((Q136&lt;S136),1,0))</f>
        <v>6</v>
      </c>
      <c r="AD135" s="46">
        <f>AB135-AC135</f>
        <v>-6</v>
      </c>
      <c r="AE135" s="45">
        <f>SUM(E134:E136,I134:I136,M134:M136,Q134:Q136)</f>
        <v>74</v>
      </c>
      <c r="AF135" s="45">
        <f>SUM(G134:G136,K134:K136,O134:O136,S134:S136)</f>
        <v>128</v>
      </c>
      <c r="AG135" s="44">
        <f>AE135-AF135</f>
        <v>-54</v>
      </c>
      <c r="AH135" s="315">
        <f>(Z135-AA135)*1000+(AD135)*100+AG135</f>
        <v>-3654</v>
      </c>
      <c r="AI135" s="316"/>
      <c r="AJ135" s="109"/>
      <c r="AK135" s="109"/>
      <c r="AL135" s="109"/>
      <c r="AM135" s="109"/>
      <c r="AN135" s="109"/>
      <c r="AO135" s="109"/>
      <c r="AP135" s="87" t="s">
        <v>59</v>
      </c>
      <c r="AQ135" s="159" t="s">
        <v>54</v>
      </c>
      <c r="AR135" s="427"/>
      <c r="AS135" s="334"/>
      <c r="AT135" s="334"/>
      <c r="AU135" s="335"/>
      <c r="AV135" s="5">
        <v>21</v>
      </c>
      <c r="AW135" s="21" t="str">
        <f>IF(AV135="","","-")</f>
        <v>-</v>
      </c>
      <c r="AX135" s="37">
        <v>17</v>
      </c>
      <c r="AY135" s="317"/>
      <c r="AZ135" s="5">
        <v>13</v>
      </c>
      <c r="BA135" s="21" t="str">
        <f t="shared" si="32"/>
        <v>-</v>
      </c>
      <c r="BB135" s="27">
        <v>21</v>
      </c>
      <c r="BC135" s="317"/>
      <c r="BD135" s="5">
        <v>21</v>
      </c>
      <c r="BE135" s="21" t="str">
        <f t="shared" si="33"/>
        <v>-</v>
      </c>
      <c r="BF135" s="27">
        <v>19</v>
      </c>
      <c r="BG135" s="320"/>
      <c r="BH135" s="312"/>
      <c r="BI135" s="313"/>
      <c r="BJ135" s="313"/>
      <c r="BK135" s="314"/>
      <c r="BL135" s="1"/>
      <c r="BM135" s="49">
        <f>COUNTIF(AR134:BG136,"○")</f>
        <v>2</v>
      </c>
      <c r="BN135" s="45">
        <f>COUNTIF(AR134:BG136,"×")</f>
        <v>1</v>
      </c>
      <c r="BO135" s="48">
        <f>(IF((AR134&gt;AT134),1,0))+(IF((AR135&gt;AT135),1,0))+(IF((AR136&gt;AT136),1,0))+(IF((AV134&gt;AX134),1,0))+(IF((AV135&gt;AX135),1,0))+(IF((AV136&gt;AX136),1,0))+(IF((AZ134&gt;BB134),1,0))+(IF((AZ135&gt;BB135),1,0))+(IF((AZ136&gt;BB136),1,0))+(IF((BD134&gt;BF134),1,0))+(IF((BD135&gt;BF135),1,0))+(IF((BD136&gt;BF136),1,0))</f>
        <v>4</v>
      </c>
      <c r="BP135" s="47">
        <f>(IF((AR134&lt;AT134),1,0))+(IF((AR135&lt;AT135),1,0))+(IF((AR136&lt;AT136),1,0))+(IF((AV134&lt;AX134),1,0))+(IF((AV135&lt;AX135),1,0))+(IF((AV136&lt;AX136),1,0))+(IF((AZ134&lt;BB134),1,0))+(IF((AZ135&lt;BB135),1,0))+(IF((AZ136&lt;BB136),1,0))+(IF((BD134&lt;BF134),1,0))+(IF((BD135&lt;BF135),1,0))+(IF((BD136&lt;BF136),1,0))</f>
        <v>3</v>
      </c>
      <c r="BQ135" s="46">
        <f>BO135-BP135</f>
        <v>1</v>
      </c>
      <c r="BR135" s="45">
        <f>SUM(AR134:AR136,AV134:AV136,AZ134:AZ136,BD134:BD136)</f>
        <v>128</v>
      </c>
      <c r="BS135" s="45">
        <f>SUM(AT134:AT136,AX134:AX136,BB134:BB136,BF134:BF136)</f>
        <v>121</v>
      </c>
      <c r="BT135" s="44">
        <f>BR135-BS135</f>
        <v>7</v>
      </c>
      <c r="BU135" s="315">
        <f>(BM135-BN135)*1000+(BQ135)*100+BT135</f>
        <v>1107</v>
      </c>
      <c r="BV135" s="316"/>
      <c r="CK135" s="105"/>
      <c r="CL135" s="105"/>
      <c r="CM135" s="105"/>
      <c r="CN135" s="105"/>
      <c r="CO135" s="105"/>
    </row>
    <row r="136" spans="1:93" s="106" customFormat="1" ht="13.95" customHeight="1" thickBot="1" x14ac:dyDescent="0.2">
      <c r="A136" s="108"/>
      <c r="B136" s="108"/>
      <c r="C136" s="84"/>
      <c r="D136" s="433"/>
      <c r="E136" s="428"/>
      <c r="F136" s="364"/>
      <c r="G136" s="364"/>
      <c r="H136" s="365"/>
      <c r="I136" s="6"/>
      <c r="J136" s="21" t="str">
        <f>IF(I136="","","-")</f>
        <v/>
      </c>
      <c r="K136" s="33"/>
      <c r="L136" s="318"/>
      <c r="M136" s="6"/>
      <c r="N136" s="34" t="str">
        <f t="shared" si="30"/>
        <v/>
      </c>
      <c r="O136" s="33"/>
      <c r="P136" s="317"/>
      <c r="Q136" s="6"/>
      <c r="R136" s="34" t="str">
        <f t="shared" si="31"/>
        <v/>
      </c>
      <c r="S136" s="33"/>
      <c r="T136" s="320"/>
      <c r="U136" s="70">
        <f>Z135</f>
        <v>0</v>
      </c>
      <c r="V136" s="53" t="s">
        <v>10</v>
      </c>
      <c r="W136" s="53">
        <f>AA135</f>
        <v>3</v>
      </c>
      <c r="X136" s="71" t="s">
        <v>7</v>
      </c>
      <c r="Y136" s="1"/>
      <c r="Z136" s="49"/>
      <c r="AA136" s="45"/>
      <c r="AB136" s="49"/>
      <c r="AC136" s="45"/>
      <c r="AD136" s="44"/>
      <c r="AE136" s="45"/>
      <c r="AF136" s="45"/>
      <c r="AG136" s="44"/>
      <c r="AH136" s="184"/>
      <c r="AI136" s="105"/>
      <c r="AJ136" s="108"/>
      <c r="AK136" s="108"/>
      <c r="AL136" s="108"/>
      <c r="AM136" s="108"/>
      <c r="AN136" s="108"/>
      <c r="AO136" s="108"/>
      <c r="AP136" s="84"/>
      <c r="AQ136" s="158"/>
      <c r="AR136" s="428"/>
      <c r="AS136" s="364"/>
      <c r="AT136" s="364"/>
      <c r="AU136" s="365"/>
      <c r="AV136" s="6">
        <v>21</v>
      </c>
      <c r="AW136" s="21" t="str">
        <f>IF(AV136="","","-")</f>
        <v>-</v>
      </c>
      <c r="AX136" s="33">
        <v>9</v>
      </c>
      <c r="AY136" s="318"/>
      <c r="AZ136" s="6"/>
      <c r="BA136" s="34" t="str">
        <f t="shared" si="32"/>
        <v/>
      </c>
      <c r="BB136" s="33"/>
      <c r="BC136" s="317"/>
      <c r="BD136" s="6"/>
      <c r="BE136" s="34" t="str">
        <f t="shared" si="33"/>
        <v/>
      </c>
      <c r="BF136" s="33"/>
      <c r="BG136" s="320"/>
      <c r="BH136" s="70">
        <f>BM135</f>
        <v>2</v>
      </c>
      <c r="BI136" s="53" t="s">
        <v>10</v>
      </c>
      <c r="BJ136" s="53">
        <f>BN135</f>
        <v>1</v>
      </c>
      <c r="BK136" s="71" t="s">
        <v>7</v>
      </c>
      <c r="BL136" s="1"/>
      <c r="BM136" s="49"/>
      <c r="BN136" s="45"/>
      <c r="BO136" s="49"/>
      <c r="BP136" s="45"/>
      <c r="BQ136" s="44"/>
      <c r="BR136" s="45"/>
      <c r="BS136" s="45"/>
      <c r="BT136" s="44"/>
      <c r="BU136" s="184"/>
      <c r="BV136" s="105"/>
      <c r="CK136" s="105"/>
      <c r="CL136" s="105"/>
      <c r="CM136" s="105"/>
      <c r="CN136" s="105"/>
      <c r="CO136" s="105"/>
    </row>
    <row r="137" spans="1:93" s="106" customFormat="1" ht="13.95" customHeight="1" x14ac:dyDescent="0.15">
      <c r="A137" s="109"/>
      <c r="B137" s="109"/>
      <c r="C137" s="87" t="s">
        <v>71</v>
      </c>
      <c r="D137" s="89" t="s">
        <v>70</v>
      </c>
      <c r="E137" s="23">
        <f>IF(K134="","",K134)</f>
        <v>21</v>
      </c>
      <c r="F137" s="21" t="str">
        <f t="shared" ref="F137:F145" si="34">IF(E137="","","-")</f>
        <v>-</v>
      </c>
      <c r="G137" s="172">
        <f>IF(I134="","",I134)</f>
        <v>17</v>
      </c>
      <c r="H137" s="306" t="str">
        <f>IF(L134="","",IF(L134="○","×",IF(L134="×","○")))</f>
        <v>○</v>
      </c>
      <c r="I137" s="330"/>
      <c r="J137" s="331"/>
      <c r="K137" s="331"/>
      <c r="L137" s="332"/>
      <c r="M137" s="5">
        <v>18</v>
      </c>
      <c r="N137" s="21" t="str">
        <f t="shared" si="30"/>
        <v>-</v>
      </c>
      <c r="O137" s="27">
        <v>21</v>
      </c>
      <c r="P137" s="346" t="str">
        <f>IF(M137&lt;&gt;"",IF(M137&gt;O137,IF(M138&gt;O138,"○",IF(M139&gt;O139,"○","×")),IF(M138&gt;O138,IF(M139&gt;O139,"○","×"),"×")),"")</f>
        <v>×</v>
      </c>
      <c r="Q137" s="5">
        <v>21</v>
      </c>
      <c r="R137" s="21" t="str">
        <f t="shared" si="31"/>
        <v>-</v>
      </c>
      <c r="S137" s="27">
        <v>17</v>
      </c>
      <c r="T137" s="319" t="str">
        <f>IF(Q137&lt;&gt;"",IF(Q137&gt;S137,IF(Q138&gt;S138,"○",IF(Q139&gt;S139,"○","×")),IF(Q138&gt;S138,IF(Q139&gt;S139,"○","×"),"×")),"")</f>
        <v>○</v>
      </c>
      <c r="U137" s="309">
        <f>RANK(AH138,AH135:AH144)</f>
        <v>2</v>
      </c>
      <c r="V137" s="310"/>
      <c r="W137" s="310"/>
      <c r="X137" s="311"/>
      <c r="Y137" s="1"/>
      <c r="Z137" s="174"/>
      <c r="AA137" s="175"/>
      <c r="AB137" s="174"/>
      <c r="AC137" s="175"/>
      <c r="AD137" s="50"/>
      <c r="AE137" s="175"/>
      <c r="AF137" s="175"/>
      <c r="AG137" s="50"/>
      <c r="AH137" s="184"/>
      <c r="AI137" s="105"/>
      <c r="AJ137" s="109"/>
      <c r="AK137" s="109"/>
      <c r="AL137" s="109"/>
      <c r="AM137" s="109"/>
      <c r="AN137" s="109"/>
      <c r="AO137" s="109"/>
      <c r="AP137" s="87" t="s">
        <v>132</v>
      </c>
      <c r="AQ137" s="89" t="s">
        <v>135</v>
      </c>
      <c r="AR137" s="23">
        <f>IF(AX134="","",AX134)</f>
        <v>22</v>
      </c>
      <c r="AS137" s="21" t="str">
        <f t="shared" ref="AS137:AS145" si="35">IF(AR137="","","-")</f>
        <v>-</v>
      </c>
      <c r="AT137" s="172">
        <f>IF(AV134="","",AV134)</f>
        <v>20</v>
      </c>
      <c r="AU137" s="306" t="str">
        <f>IF(AY134="","",IF(AY134="○","×",IF(AY134="×","○")))</f>
        <v>×</v>
      </c>
      <c r="AV137" s="330"/>
      <c r="AW137" s="331"/>
      <c r="AX137" s="331"/>
      <c r="AY137" s="332"/>
      <c r="AZ137" s="5">
        <v>15</v>
      </c>
      <c r="BA137" s="21" t="str">
        <f t="shared" si="32"/>
        <v>-</v>
      </c>
      <c r="BB137" s="27">
        <v>21</v>
      </c>
      <c r="BC137" s="346" t="str">
        <f>IF(AZ137&lt;&gt;"",IF(AZ137&gt;BB137,IF(AZ138&gt;BB138,"○",IF(AZ139&gt;BB139,"○","×")),IF(AZ138&gt;BB138,IF(AZ139&gt;BB139,"○","×"),"×")),"")</f>
        <v>×</v>
      </c>
      <c r="BD137" s="5">
        <v>14</v>
      </c>
      <c r="BE137" s="21" t="str">
        <f t="shared" si="33"/>
        <v>-</v>
      </c>
      <c r="BF137" s="27">
        <v>21</v>
      </c>
      <c r="BG137" s="319" t="str">
        <f>IF(BD137&lt;&gt;"",IF(BD137&gt;BF137,IF(BD138&gt;BF138,"○",IF(BD139&gt;BF139,"○","×")),IF(BD138&gt;BF138,IF(BD139&gt;BF139,"○","×"),"×")),"")</f>
        <v>×</v>
      </c>
      <c r="BH137" s="309">
        <f>RANK(BU138,BU135:BU144)</f>
        <v>4</v>
      </c>
      <c r="BI137" s="310"/>
      <c r="BJ137" s="310"/>
      <c r="BK137" s="311"/>
      <c r="BL137" s="1"/>
      <c r="BM137" s="174"/>
      <c r="BN137" s="175"/>
      <c r="BO137" s="174"/>
      <c r="BP137" s="175"/>
      <c r="BQ137" s="50"/>
      <c r="BR137" s="175"/>
      <c r="BS137" s="175"/>
      <c r="BT137" s="50"/>
      <c r="BU137" s="184"/>
      <c r="BV137" s="105"/>
      <c r="CK137" s="105"/>
      <c r="CL137" s="105"/>
      <c r="CM137" s="105"/>
      <c r="CN137" s="105"/>
      <c r="CO137" s="105"/>
    </row>
    <row r="138" spans="1:93" s="106" customFormat="1" ht="13.95" customHeight="1" x14ac:dyDescent="0.15">
      <c r="A138" s="109"/>
      <c r="B138" s="109"/>
      <c r="C138" s="87" t="s">
        <v>69</v>
      </c>
      <c r="D138" s="81" t="s">
        <v>82</v>
      </c>
      <c r="E138" s="23">
        <f>IF(K135="","",K135)</f>
        <v>21</v>
      </c>
      <c r="F138" s="21" t="str">
        <f t="shared" si="34"/>
        <v>-</v>
      </c>
      <c r="G138" s="172">
        <f>IF(I135="","",I135)</f>
        <v>11</v>
      </c>
      <c r="H138" s="307" t="str">
        <f>IF(J135="","",J135)</f>
        <v>-</v>
      </c>
      <c r="I138" s="333"/>
      <c r="J138" s="334"/>
      <c r="K138" s="334"/>
      <c r="L138" s="335"/>
      <c r="M138" s="5">
        <v>16</v>
      </c>
      <c r="N138" s="21" t="str">
        <f t="shared" si="30"/>
        <v>-</v>
      </c>
      <c r="O138" s="27">
        <v>21</v>
      </c>
      <c r="P138" s="317"/>
      <c r="Q138" s="5">
        <v>21</v>
      </c>
      <c r="R138" s="21" t="str">
        <f t="shared" si="31"/>
        <v>-</v>
      </c>
      <c r="S138" s="27">
        <v>12</v>
      </c>
      <c r="T138" s="320"/>
      <c r="U138" s="312"/>
      <c r="V138" s="313"/>
      <c r="W138" s="313"/>
      <c r="X138" s="314"/>
      <c r="Y138" s="1"/>
      <c r="Z138" s="49">
        <f>COUNTIF(E137:T139,"○")</f>
        <v>2</v>
      </c>
      <c r="AA138" s="45">
        <f>COUNTIF(E137:T139,"×")</f>
        <v>1</v>
      </c>
      <c r="AB138" s="48">
        <f>(IF((E137&gt;G137),1,0))+(IF((E138&gt;G138),1,0))+(IF((E139&gt;G139),1,0))+(IF((I137&gt;K137),1,0))+(IF((I138&gt;K138),1,0))+(IF((I139&gt;K139),1,0))+(IF((M137&gt;O137),1,0))+(IF((M138&gt;O138),1,0))+(IF((M139&gt;O139),1,0))+(IF((Q137&gt;S137),1,0))+(IF((Q138&gt;S138),1,0))+(IF((Q139&gt;S139),1,0))</f>
        <v>4</v>
      </c>
      <c r="AC138" s="47">
        <f>(IF((E137&lt;G137),1,0))+(IF((E138&lt;G138),1,0))+(IF((E139&lt;G139),1,0))+(IF((I137&lt;K137),1,0))+(IF((I138&lt;K138),1,0))+(IF((I139&lt;K139),1,0))+(IF((M137&lt;O137),1,0))+(IF((M138&lt;O138),1,0))+(IF((M139&lt;O139),1,0))+(IF((Q137&lt;S137),1,0))+(IF((Q138&lt;S138),1,0))+(IF((Q139&lt;S139),1,0))</f>
        <v>2</v>
      </c>
      <c r="AD138" s="46">
        <f>AB138-AC138</f>
        <v>2</v>
      </c>
      <c r="AE138" s="45">
        <f>SUM(E137:E139,I137:I139,M137:M139,Q137:Q139)</f>
        <v>118</v>
      </c>
      <c r="AF138" s="45">
        <f>SUM(G137:G139,K137:K139,O137:O139,S137:S139)</f>
        <v>99</v>
      </c>
      <c r="AG138" s="44">
        <f>AE138-AF138</f>
        <v>19</v>
      </c>
      <c r="AH138" s="315">
        <f>(Z138-AA138)*1000+(AD138)*100+AG138</f>
        <v>1219</v>
      </c>
      <c r="AI138" s="316"/>
      <c r="AJ138" s="109"/>
      <c r="AK138" s="109"/>
      <c r="AL138" s="109"/>
      <c r="AM138" s="109"/>
      <c r="AN138" s="109"/>
      <c r="AO138" s="109"/>
      <c r="AP138" s="87" t="s">
        <v>133</v>
      </c>
      <c r="AQ138" s="81" t="s">
        <v>134</v>
      </c>
      <c r="AR138" s="23">
        <f>IF(AX135="","",AX135)</f>
        <v>17</v>
      </c>
      <c r="AS138" s="21" t="str">
        <f t="shared" si="35"/>
        <v>-</v>
      </c>
      <c r="AT138" s="172">
        <f>IF(AV135="","",AV135)</f>
        <v>21</v>
      </c>
      <c r="AU138" s="307" t="str">
        <f>IF(AW135="","",AW135)</f>
        <v>-</v>
      </c>
      <c r="AV138" s="333"/>
      <c r="AW138" s="334"/>
      <c r="AX138" s="334"/>
      <c r="AY138" s="335"/>
      <c r="AZ138" s="5">
        <v>9</v>
      </c>
      <c r="BA138" s="21" t="str">
        <f t="shared" si="32"/>
        <v>-</v>
      </c>
      <c r="BB138" s="27">
        <v>21</v>
      </c>
      <c r="BC138" s="317"/>
      <c r="BD138" s="5">
        <v>13</v>
      </c>
      <c r="BE138" s="21" t="str">
        <f t="shared" si="33"/>
        <v>-</v>
      </c>
      <c r="BF138" s="27">
        <v>21</v>
      </c>
      <c r="BG138" s="320"/>
      <c r="BH138" s="312"/>
      <c r="BI138" s="313"/>
      <c r="BJ138" s="313"/>
      <c r="BK138" s="314"/>
      <c r="BL138" s="1"/>
      <c r="BM138" s="49">
        <f>COUNTIF(AR137:BG139,"○")</f>
        <v>0</v>
      </c>
      <c r="BN138" s="45">
        <f>COUNTIF(AR137:BG139,"×")</f>
        <v>3</v>
      </c>
      <c r="BO138" s="48">
        <f>(IF((AR137&gt;AT137),1,0))+(IF((AR138&gt;AT138),1,0))+(IF((AR139&gt;AT139),1,0))+(IF((AV137&gt;AX137),1,0))+(IF((AV138&gt;AX138),1,0))+(IF((AV139&gt;AX139),1,0))+(IF((AZ137&gt;BB137),1,0))+(IF((AZ138&gt;BB138),1,0))+(IF((AZ139&gt;BB139),1,0))+(IF((BD137&gt;BF137),1,0))+(IF((BD138&gt;BF138),1,0))+(IF((BD139&gt;BF139),1,0))</f>
        <v>1</v>
      </c>
      <c r="BP138" s="47">
        <f>(IF((AR137&lt;AT137),1,0))+(IF((AR138&lt;AT138),1,0))+(IF((AR139&lt;AT139),1,0))+(IF((AV137&lt;AX137),1,0))+(IF((AV138&lt;AX138),1,0))+(IF((AV139&lt;AX139),1,0))+(IF((AZ137&lt;BB137),1,0))+(IF((AZ138&lt;BB138),1,0))+(IF((AZ139&lt;BB139),1,0))+(IF((BD137&lt;BF137),1,0))+(IF((BD138&lt;BF138),1,0))+(IF((BD139&lt;BF139),1,0))</f>
        <v>6</v>
      </c>
      <c r="BQ138" s="46">
        <f>BO138-BP138</f>
        <v>-5</v>
      </c>
      <c r="BR138" s="45">
        <f>SUM(AR137:AR139,AV137:AV139,AZ137:AZ139,BD137:BD139)</f>
        <v>99</v>
      </c>
      <c r="BS138" s="45">
        <f>SUM(AT137:AT139,AX137:AX139,BB137:BB139,BF137:BF139)</f>
        <v>146</v>
      </c>
      <c r="BT138" s="44">
        <f>BR138-BS138</f>
        <v>-47</v>
      </c>
      <c r="BU138" s="315">
        <f>(BM138-BN138)*1000+(BQ138)*100+BT138</f>
        <v>-3547</v>
      </c>
      <c r="BV138" s="316"/>
      <c r="CK138" s="105"/>
      <c r="CL138" s="105"/>
      <c r="CM138" s="105"/>
      <c r="CN138" s="105"/>
      <c r="CO138" s="105"/>
    </row>
    <row r="139" spans="1:93" s="106" customFormat="1" ht="13.95" customHeight="1" thickBot="1" x14ac:dyDescent="0.2">
      <c r="A139" s="108"/>
      <c r="B139" s="108"/>
      <c r="C139" s="84"/>
      <c r="D139" s="83"/>
      <c r="E139" s="36" t="str">
        <f>IF(K136="","",K136)</f>
        <v/>
      </c>
      <c r="F139" s="21" t="str">
        <f t="shared" si="34"/>
        <v/>
      </c>
      <c r="G139" s="35" t="str">
        <f>IF(I136="","",I136)</f>
        <v/>
      </c>
      <c r="H139" s="420" t="str">
        <f>IF(J136="","",J136)</f>
        <v/>
      </c>
      <c r="I139" s="363"/>
      <c r="J139" s="364"/>
      <c r="K139" s="364"/>
      <c r="L139" s="365"/>
      <c r="M139" s="6"/>
      <c r="N139" s="21" t="str">
        <f t="shared" si="30"/>
        <v/>
      </c>
      <c r="O139" s="33"/>
      <c r="P139" s="318"/>
      <c r="Q139" s="6"/>
      <c r="R139" s="34" t="str">
        <f t="shared" si="31"/>
        <v/>
      </c>
      <c r="S139" s="33"/>
      <c r="T139" s="321"/>
      <c r="U139" s="70">
        <f>Z138</f>
        <v>2</v>
      </c>
      <c r="V139" s="53" t="s">
        <v>10</v>
      </c>
      <c r="W139" s="53">
        <f>AA138</f>
        <v>1</v>
      </c>
      <c r="X139" s="71" t="s">
        <v>7</v>
      </c>
      <c r="Y139" s="1"/>
      <c r="Z139" s="43"/>
      <c r="AA139" s="42"/>
      <c r="AB139" s="43"/>
      <c r="AC139" s="42"/>
      <c r="AD139" s="41"/>
      <c r="AE139" s="42"/>
      <c r="AF139" s="42"/>
      <c r="AG139" s="41"/>
      <c r="AH139" s="184"/>
      <c r="AI139" s="105"/>
      <c r="AJ139" s="108"/>
      <c r="AK139" s="108"/>
      <c r="AL139" s="108"/>
      <c r="AM139" s="108"/>
      <c r="AN139" s="108"/>
      <c r="AO139" s="108"/>
      <c r="AP139" s="84"/>
      <c r="AQ139" s="83"/>
      <c r="AR139" s="36">
        <f>IF(AX136="","",AX136)</f>
        <v>9</v>
      </c>
      <c r="AS139" s="21" t="str">
        <f t="shared" si="35"/>
        <v>-</v>
      </c>
      <c r="AT139" s="35">
        <f>IF(AV136="","",AV136)</f>
        <v>21</v>
      </c>
      <c r="AU139" s="420" t="str">
        <f>IF(AW136="","",AW136)</f>
        <v>-</v>
      </c>
      <c r="AV139" s="363"/>
      <c r="AW139" s="364"/>
      <c r="AX139" s="364"/>
      <c r="AY139" s="365"/>
      <c r="AZ139" s="6"/>
      <c r="BA139" s="21" t="str">
        <f t="shared" si="32"/>
        <v/>
      </c>
      <c r="BB139" s="33"/>
      <c r="BC139" s="318"/>
      <c r="BD139" s="6"/>
      <c r="BE139" s="34" t="str">
        <f t="shared" si="33"/>
        <v/>
      </c>
      <c r="BF139" s="33"/>
      <c r="BG139" s="321"/>
      <c r="BH139" s="70">
        <f>BM138</f>
        <v>0</v>
      </c>
      <c r="BI139" s="53" t="s">
        <v>10</v>
      </c>
      <c r="BJ139" s="53">
        <f>BN138</f>
        <v>3</v>
      </c>
      <c r="BK139" s="71" t="s">
        <v>7</v>
      </c>
      <c r="BL139" s="1"/>
      <c r="BM139" s="43"/>
      <c r="BN139" s="42"/>
      <c r="BO139" s="43"/>
      <c r="BP139" s="42"/>
      <c r="BQ139" s="41"/>
      <c r="BR139" s="42"/>
      <c r="BS139" s="42"/>
      <c r="BT139" s="41"/>
      <c r="BU139" s="184"/>
      <c r="BV139" s="105"/>
      <c r="CK139" s="105"/>
      <c r="CL139" s="105"/>
      <c r="CM139" s="105"/>
      <c r="CN139" s="105"/>
      <c r="CO139" s="105"/>
    </row>
    <row r="140" spans="1:93" s="106" customFormat="1" ht="13.95" customHeight="1" x14ac:dyDescent="0.15">
      <c r="A140" s="109"/>
      <c r="B140" s="109"/>
      <c r="C140" s="82" t="s">
        <v>181</v>
      </c>
      <c r="D140" s="89" t="s">
        <v>94</v>
      </c>
      <c r="E140" s="23">
        <f>IF(O134="","",O134)</f>
        <v>21</v>
      </c>
      <c r="F140" s="24" t="str">
        <f t="shared" si="34"/>
        <v>-</v>
      </c>
      <c r="G140" s="172">
        <f>IF(M134="","",M134)</f>
        <v>6</v>
      </c>
      <c r="H140" s="306" t="str">
        <f>IF(P134="","",IF(P134="○","×",IF(P134="×","○")))</f>
        <v>○</v>
      </c>
      <c r="I140" s="22">
        <f>IF(O137="","",O137)</f>
        <v>21</v>
      </c>
      <c r="J140" s="21" t="str">
        <f t="shared" ref="J140:J145" si="36">IF(I140="","","-")</f>
        <v>-</v>
      </c>
      <c r="K140" s="172">
        <f>IF(M137="","",M137)</f>
        <v>18</v>
      </c>
      <c r="L140" s="306" t="str">
        <f>IF(P137="","",IF(P137="○","×",IF(P137="×","○")))</f>
        <v>○</v>
      </c>
      <c r="M140" s="330"/>
      <c r="N140" s="331"/>
      <c r="O140" s="331"/>
      <c r="P140" s="332"/>
      <c r="Q140" s="5">
        <v>21</v>
      </c>
      <c r="R140" s="21" t="str">
        <f t="shared" si="31"/>
        <v>-</v>
      </c>
      <c r="S140" s="27">
        <v>8</v>
      </c>
      <c r="T140" s="320" t="str">
        <f>IF(Q140&lt;&gt;"",IF(Q140&gt;S140,IF(Q141&gt;S141,"○",IF(Q142&gt;S142,"○","×")),IF(Q141&gt;S141,IF(Q142&gt;S142,"○","×"),"×")),"")</f>
        <v>○</v>
      </c>
      <c r="U140" s="309">
        <f>RANK(AH141,AH135:AH144)</f>
        <v>1</v>
      </c>
      <c r="V140" s="310"/>
      <c r="W140" s="310"/>
      <c r="X140" s="311"/>
      <c r="Y140" s="1"/>
      <c r="Z140" s="49"/>
      <c r="AA140" s="45"/>
      <c r="AB140" s="49"/>
      <c r="AC140" s="45"/>
      <c r="AD140" s="44"/>
      <c r="AE140" s="45"/>
      <c r="AF140" s="45"/>
      <c r="AG140" s="44"/>
      <c r="AH140" s="184"/>
      <c r="AI140" s="105"/>
      <c r="AJ140" s="109"/>
      <c r="AK140" s="109"/>
      <c r="AL140" s="109"/>
      <c r="AM140" s="109"/>
      <c r="AN140" s="109"/>
      <c r="AO140" s="109"/>
      <c r="AP140" s="82" t="s">
        <v>126</v>
      </c>
      <c r="AQ140" s="89" t="s">
        <v>94</v>
      </c>
      <c r="AR140" s="23">
        <f>IF(BB134="","",BB134)</f>
        <v>21</v>
      </c>
      <c r="AS140" s="24" t="str">
        <f t="shared" si="35"/>
        <v>-</v>
      </c>
      <c r="AT140" s="172">
        <f>IF(AZ134="","",AZ134)</f>
        <v>11</v>
      </c>
      <c r="AU140" s="306" t="str">
        <f>IF(BC134="","",IF(BC134="○","×",IF(BC134="×","○")))</f>
        <v>○</v>
      </c>
      <c r="AV140" s="22">
        <f>IF(BB137="","",BB137)</f>
        <v>21</v>
      </c>
      <c r="AW140" s="21" t="str">
        <f t="shared" ref="AW140:AW145" si="37">IF(AV140="","","-")</f>
        <v>-</v>
      </c>
      <c r="AX140" s="172">
        <f>IF(AZ137="","",AZ137)</f>
        <v>15</v>
      </c>
      <c r="AY140" s="306" t="str">
        <f>IF(BC137="","",IF(BC137="○","×",IF(BC137="×","○")))</f>
        <v>○</v>
      </c>
      <c r="AZ140" s="330"/>
      <c r="BA140" s="331"/>
      <c r="BB140" s="331"/>
      <c r="BC140" s="332"/>
      <c r="BD140" s="5">
        <v>21</v>
      </c>
      <c r="BE140" s="21" t="str">
        <f t="shared" si="33"/>
        <v>-</v>
      </c>
      <c r="BF140" s="27">
        <v>9</v>
      </c>
      <c r="BG140" s="320" t="str">
        <f>IF(BD140&lt;&gt;"",IF(BD140&gt;BF140,IF(BD141&gt;BF141,"○",IF(BD142&gt;BF142,"○","×")),IF(BD141&gt;BF141,IF(BD142&gt;BF142,"○","×"),"×")),"")</f>
        <v>○</v>
      </c>
      <c r="BH140" s="309">
        <f>RANK(BU141,BU135:BU144)</f>
        <v>1</v>
      </c>
      <c r="BI140" s="310"/>
      <c r="BJ140" s="310"/>
      <c r="BK140" s="311"/>
      <c r="BL140" s="1"/>
      <c r="BM140" s="49"/>
      <c r="BN140" s="45"/>
      <c r="BO140" s="49"/>
      <c r="BP140" s="45"/>
      <c r="BQ140" s="44"/>
      <c r="BR140" s="45"/>
      <c r="BS140" s="45"/>
      <c r="BT140" s="44"/>
      <c r="BU140" s="184"/>
      <c r="BV140" s="105"/>
      <c r="CK140" s="105"/>
      <c r="CL140" s="105"/>
      <c r="CM140" s="105"/>
      <c r="CN140" s="105"/>
      <c r="CO140" s="105"/>
    </row>
    <row r="141" spans="1:93" s="106" customFormat="1" ht="13.95" customHeight="1" x14ac:dyDescent="0.15">
      <c r="A141" s="109"/>
      <c r="B141" s="109"/>
      <c r="C141" s="82" t="s">
        <v>127</v>
      </c>
      <c r="D141" s="81" t="s">
        <v>94</v>
      </c>
      <c r="E141" s="23">
        <f>IF(O135="","",O135)</f>
        <v>21</v>
      </c>
      <c r="F141" s="21" t="str">
        <f t="shared" si="34"/>
        <v>-</v>
      </c>
      <c r="G141" s="172">
        <f>IF(M135="","",M135)</f>
        <v>5</v>
      </c>
      <c r="H141" s="307" t="str">
        <f>IF(J138="","",J138)</f>
        <v/>
      </c>
      <c r="I141" s="22">
        <f>IF(O138="","",O138)</f>
        <v>21</v>
      </c>
      <c r="J141" s="21" t="str">
        <f t="shared" si="36"/>
        <v>-</v>
      </c>
      <c r="K141" s="172">
        <f>IF(M138="","",M138)</f>
        <v>16</v>
      </c>
      <c r="L141" s="307" t="str">
        <f>IF(N138="","",N138)</f>
        <v>-</v>
      </c>
      <c r="M141" s="333"/>
      <c r="N141" s="334"/>
      <c r="O141" s="334"/>
      <c r="P141" s="335"/>
      <c r="Q141" s="5">
        <v>21</v>
      </c>
      <c r="R141" s="21" t="str">
        <f t="shared" si="31"/>
        <v>-</v>
      </c>
      <c r="S141" s="27">
        <v>10</v>
      </c>
      <c r="T141" s="320"/>
      <c r="U141" s="312"/>
      <c r="V141" s="313"/>
      <c r="W141" s="313"/>
      <c r="X141" s="314"/>
      <c r="Y141" s="1"/>
      <c r="Z141" s="49">
        <f>COUNTIF(E140:T142,"○")</f>
        <v>3</v>
      </c>
      <c r="AA141" s="45">
        <f>COUNTIF(E140:T142,"×")</f>
        <v>0</v>
      </c>
      <c r="AB141" s="48">
        <f>(IF((E140&gt;G140),1,0))+(IF((E141&gt;G141),1,0))+(IF((E142&gt;G142),1,0))+(IF((I140&gt;K140),1,0))+(IF((I141&gt;K141),1,0))+(IF((I142&gt;K142),1,0))+(IF((M140&gt;O140),1,0))+(IF((M141&gt;O141),1,0))+(IF((M142&gt;O142),1,0))+(IF((Q140&gt;S140),1,0))+(IF((Q141&gt;S141),1,0))+(IF((Q142&gt;S142),1,0))</f>
        <v>6</v>
      </c>
      <c r="AC141" s="47">
        <f>(IF((E140&lt;G140),1,0))+(IF((E141&lt;G141),1,0))+(IF((E142&lt;G142),1,0))+(IF((I140&lt;K140),1,0))+(IF((I141&lt;K141),1,0))+(IF((I142&lt;K142),1,0))+(IF((M140&lt;O140),1,0))+(IF((M141&lt;O141),1,0))+(IF((M142&lt;O142),1,0))+(IF((Q140&lt;S140),1,0))+(IF((Q141&lt;S141),1,0))+(IF((Q142&lt;S142),1,0))</f>
        <v>0</v>
      </c>
      <c r="AD141" s="46">
        <f>AB141-AC141</f>
        <v>6</v>
      </c>
      <c r="AE141" s="45">
        <f>SUM(E140:E142,I140:I142,M140:M142,Q140:Q142)</f>
        <v>126</v>
      </c>
      <c r="AF141" s="45">
        <f>SUM(G140:G142,K140:K142,O140:O142,S140:S142)</f>
        <v>63</v>
      </c>
      <c r="AG141" s="44">
        <f>AE141-AF141</f>
        <v>63</v>
      </c>
      <c r="AH141" s="315">
        <f>(Z141-AA141)*1000+(AD141)*100+AG141</f>
        <v>3663</v>
      </c>
      <c r="AI141" s="316"/>
      <c r="AJ141" s="109"/>
      <c r="AK141" s="109"/>
      <c r="AL141" s="109"/>
      <c r="AM141" s="109"/>
      <c r="AN141" s="109"/>
      <c r="AO141" s="109"/>
      <c r="AP141" s="82" t="s">
        <v>78</v>
      </c>
      <c r="AQ141" s="81" t="s">
        <v>80</v>
      </c>
      <c r="AR141" s="23">
        <f>IF(BB135="","",BB135)</f>
        <v>21</v>
      </c>
      <c r="AS141" s="21" t="str">
        <f t="shared" si="35"/>
        <v>-</v>
      </c>
      <c r="AT141" s="172">
        <f>IF(AZ135="","",AZ135)</f>
        <v>13</v>
      </c>
      <c r="AU141" s="307" t="str">
        <f>IF(AW138="","",AW138)</f>
        <v/>
      </c>
      <c r="AV141" s="22">
        <f>IF(BB138="","",BB138)</f>
        <v>21</v>
      </c>
      <c r="AW141" s="21" t="str">
        <f t="shared" si="37"/>
        <v>-</v>
      </c>
      <c r="AX141" s="172">
        <f>IF(AZ138="","",AZ138)</f>
        <v>9</v>
      </c>
      <c r="AY141" s="307" t="str">
        <f>IF(BA138="","",BA138)</f>
        <v>-</v>
      </c>
      <c r="AZ141" s="333"/>
      <c r="BA141" s="334"/>
      <c r="BB141" s="334"/>
      <c r="BC141" s="335"/>
      <c r="BD141" s="5">
        <v>21</v>
      </c>
      <c r="BE141" s="21" t="str">
        <f t="shared" si="33"/>
        <v>-</v>
      </c>
      <c r="BF141" s="27">
        <v>13</v>
      </c>
      <c r="BG141" s="320"/>
      <c r="BH141" s="312"/>
      <c r="BI141" s="313"/>
      <c r="BJ141" s="313"/>
      <c r="BK141" s="314"/>
      <c r="BL141" s="1"/>
      <c r="BM141" s="49">
        <f>COUNTIF(AR140:BG142,"○")</f>
        <v>3</v>
      </c>
      <c r="BN141" s="45">
        <f>COUNTIF(AR140:BG142,"×")</f>
        <v>0</v>
      </c>
      <c r="BO141" s="48">
        <f>(IF((AR140&gt;AT140),1,0))+(IF((AR141&gt;AT141),1,0))+(IF((AR142&gt;AT142),1,0))+(IF((AV140&gt;AX140),1,0))+(IF((AV141&gt;AX141),1,0))+(IF((AV142&gt;AX142),1,0))+(IF((AZ140&gt;BB140),1,0))+(IF((AZ141&gt;BB141),1,0))+(IF((AZ142&gt;BB142),1,0))+(IF((BD140&gt;BF140),1,0))+(IF((BD141&gt;BF141),1,0))+(IF((BD142&gt;BF142),1,0))</f>
        <v>6</v>
      </c>
      <c r="BP141" s="47">
        <f>(IF((AR140&lt;AT140),1,0))+(IF((AR141&lt;AT141),1,0))+(IF((AR142&lt;AT142),1,0))+(IF((AV140&lt;AX140),1,0))+(IF((AV141&lt;AX141),1,0))+(IF((AV142&lt;AX142),1,0))+(IF((AZ140&lt;BB140),1,0))+(IF((AZ141&lt;BB141),1,0))+(IF((AZ142&lt;BB142),1,0))+(IF((BD140&lt;BF140),1,0))+(IF((BD141&lt;BF141),1,0))+(IF((BD142&lt;BF142),1,0))</f>
        <v>0</v>
      </c>
      <c r="BQ141" s="46">
        <f>BO141-BP141</f>
        <v>6</v>
      </c>
      <c r="BR141" s="45">
        <f>SUM(AR140:AR142,AV140:AV142,AZ140:AZ142,BD140:BD142)</f>
        <v>126</v>
      </c>
      <c r="BS141" s="45">
        <f>SUM(AT140:AT142,AX140:AX142,BB140:BB142,BF140:BF142)</f>
        <v>70</v>
      </c>
      <c r="BT141" s="44">
        <f>BR141-BS141</f>
        <v>56</v>
      </c>
      <c r="BU141" s="315">
        <f>(BM141-BN141)*1000+(BQ141)*100+BT141</f>
        <v>3656</v>
      </c>
      <c r="BV141" s="316"/>
      <c r="CK141" s="105"/>
      <c r="CL141" s="105"/>
      <c r="CM141" s="105"/>
      <c r="CN141" s="105"/>
      <c r="CO141" s="105"/>
    </row>
    <row r="142" spans="1:93" s="106" customFormat="1" ht="13.95" customHeight="1" thickBot="1" x14ac:dyDescent="0.2">
      <c r="A142" s="108"/>
      <c r="B142" s="108"/>
      <c r="C142" s="84"/>
      <c r="D142" s="86"/>
      <c r="E142" s="36" t="str">
        <f>IF(O136="","",O136)</f>
        <v/>
      </c>
      <c r="F142" s="34" t="str">
        <f t="shared" si="34"/>
        <v/>
      </c>
      <c r="G142" s="35" t="str">
        <f>IF(M136="","",M136)</f>
        <v/>
      </c>
      <c r="H142" s="420" t="str">
        <f>IF(J139="","",J139)</f>
        <v/>
      </c>
      <c r="I142" s="51" t="str">
        <f>IF(O139="","",O139)</f>
        <v/>
      </c>
      <c r="J142" s="21" t="str">
        <f t="shared" si="36"/>
        <v/>
      </c>
      <c r="K142" s="35" t="str">
        <f>IF(M139="","",M139)</f>
        <v/>
      </c>
      <c r="L142" s="420" t="str">
        <f>IF(N139="","",N139)</f>
        <v/>
      </c>
      <c r="M142" s="363"/>
      <c r="N142" s="364"/>
      <c r="O142" s="364"/>
      <c r="P142" s="365"/>
      <c r="Q142" s="6"/>
      <c r="R142" s="21" t="str">
        <f t="shared" si="31"/>
        <v/>
      </c>
      <c r="S142" s="33"/>
      <c r="T142" s="321"/>
      <c r="U142" s="70">
        <f>Z141</f>
        <v>3</v>
      </c>
      <c r="V142" s="53" t="s">
        <v>10</v>
      </c>
      <c r="W142" s="53">
        <f>AA141</f>
        <v>0</v>
      </c>
      <c r="X142" s="71" t="s">
        <v>7</v>
      </c>
      <c r="Y142" s="1"/>
      <c r="Z142" s="49"/>
      <c r="AA142" s="45"/>
      <c r="AB142" s="49"/>
      <c r="AC142" s="45"/>
      <c r="AD142" s="44"/>
      <c r="AE142" s="45"/>
      <c r="AF142" s="45"/>
      <c r="AG142" s="44"/>
      <c r="AH142" s="184"/>
      <c r="AI142" s="105"/>
      <c r="AJ142" s="108"/>
      <c r="AK142" s="108"/>
      <c r="AL142" s="108"/>
      <c r="AM142" s="108"/>
      <c r="AN142" s="108"/>
      <c r="AO142" s="108"/>
      <c r="AP142" s="84"/>
      <c r="AQ142" s="86"/>
      <c r="AR142" s="36" t="str">
        <f>IF(BB136="","",BB136)</f>
        <v/>
      </c>
      <c r="AS142" s="34" t="str">
        <f t="shared" si="35"/>
        <v/>
      </c>
      <c r="AT142" s="35" t="str">
        <f>IF(AZ136="","",AZ136)</f>
        <v/>
      </c>
      <c r="AU142" s="420" t="str">
        <f>IF(AW139="","",AW139)</f>
        <v/>
      </c>
      <c r="AV142" s="51" t="str">
        <f>IF(BB139="","",BB139)</f>
        <v/>
      </c>
      <c r="AW142" s="21" t="str">
        <f t="shared" si="37"/>
        <v/>
      </c>
      <c r="AX142" s="35" t="str">
        <f>IF(AZ139="","",AZ139)</f>
        <v/>
      </c>
      <c r="AY142" s="420" t="str">
        <f>IF(BA139="","",BA139)</f>
        <v/>
      </c>
      <c r="AZ142" s="363"/>
      <c r="BA142" s="364"/>
      <c r="BB142" s="364"/>
      <c r="BC142" s="365"/>
      <c r="BD142" s="6"/>
      <c r="BE142" s="21" t="str">
        <f t="shared" si="33"/>
        <v/>
      </c>
      <c r="BF142" s="33"/>
      <c r="BG142" s="321"/>
      <c r="BH142" s="70">
        <f>BM141</f>
        <v>3</v>
      </c>
      <c r="BI142" s="53" t="s">
        <v>10</v>
      </c>
      <c r="BJ142" s="53">
        <f>BN141</f>
        <v>0</v>
      </c>
      <c r="BK142" s="71" t="s">
        <v>7</v>
      </c>
      <c r="BL142" s="1"/>
      <c r="BM142" s="49"/>
      <c r="BN142" s="45"/>
      <c r="BO142" s="49"/>
      <c r="BP142" s="45"/>
      <c r="BQ142" s="44"/>
      <c r="BR142" s="45"/>
      <c r="BS142" s="45"/>
      <c r="BT142" s="44"/>
      <c r="BU142" s="184"/>
      <c r="BV142" s="105"/>
      <c r="CK142" s="105"/>
      <c r="CL142" s="105"/>
      <c r="CM142" s="105"/>
      <c r="CN142" s="105"/>
      <c r="CO142" s="105"/>
    </row>
    <row r="143" spans="1:93" s="106" customFormat="1" ht="13.95" customHeight="1" x14ac:dyDescent="0.15">
      <c r="A143" s="109"/>
      <c r="B143" s="109"/>
      <c r="C143" s="87" t="s">
        <v>60</v>
      </c>
      <c r="D143" s="101" t="s">
        <v>54</v>
      </c>
      <c r="E143" s="23">
        <f>IF(S134="","",S134)</f>
        <v>23</v>
      </c>
      <c r="F143" s="21" t="str">
        <f t="shared" si="34"/>
        <v>-</v>
      </c>
      <c r="G143" s="172">
        <f>IF(Q134="","",Q134)</f>
        <v>21</v>
      </c>
      <c r="H143" s="306" t="str">
        <f>IF(T134="","",IF(T134="○","×",IF(T134="×","○")))</f>
        <v>○</v>
      </c>
      <c r="I143" s="22">
        <f>IF(S137="","",S137)</f>
        <v>17</v>
      </c>
      <c r="J143" s="24" t="str">
        <f t="shared" si="36"/>
        <v>-</v>
      </c>
      <c r="K143" s="172">
        <f>IF(Q137="","",Q137)</f>
        <v>21</v>
      </c>
      <c r="L143" s="306" t="str">
        <f>IF(T137="","",IF(T137="○","×",IF(T137="×","○")))</f>
        <v>×</v>
      </c>
      <c r="M143" s="25">
        <f>IF(S140="","",S140)</f>
        <v>8</v>
      </c>
      <c r="N143" s="21" t="str">
        <f>IF(M143="","","-")</f>
        <v>-</v>
      </c>
      <c r="O143" s="171">
        <f>IF(Q140="","",Q140)</f>
        <v>21</v>
      </c>
      <c r="P143" s="306" t="str">
        <f>IF(T140="","",IF(T140="○","×",IF(T140="×","○")))</f>
        <v>×</v>
      </c>
      <c r="Q143" s="330"/>
      <c r="R143" s="331"/>
      <c r="S143" s="331"/>
      <c r="T143" s="336"/>
      <c r="U143" s="309">
        <f>RANK(AH144,AH135:AH144)</f>
        <v>3</v>
      </c>
      <c r="V143" s="310"/>
      <c r="W143" s="310"/>
      <c r="X143" s="311"/>
      <c r="Y143" s="1"/>
      <c r="Z143" s="174"/>
      <c r="AA143" s="175"/>
      <c r="AB143" s="174"/>
      <c r="AC143" s="175"/>
      <c r="AD143" s="50"/>
      <c r="AE143" s="175"/>
      <c r="AF143" s="175"/>
      <c r="AG143" s="50"/>
      <c r="AH143" s="184"/>
      <c r="AI143" s="105"/>
      <c r="AJ143" s="109"/>
      <c r="AK143" s="109"/>
      <c r="AL143" s="109"/>
      <c r="AM143" s="109"/>
      <c r="AN143" s="109"/>
      <c r="AO143" s="109"/>
      <c r="AP143" s="87" t="s">
        <v>61</v>
      </c>
      <c r="AQ143" s="421" t="s">
        <v>120</v>
      </c>
      <c r="AR143" s="23">
        <f>IF(BF134="","",BF134)</f>
        <v>12</v>
      </c>
      <c r="AS143" s="21" t="str">
        <f t="shared" si="35"/>
        <v>-</v>
      </c>
      <c r="AT143" s="172">
        <f>IF(BD134="","",BD134)</f>
        <v>21</v>
      </c>
      <c r="AU143" s="306" t="str">
        <f>IF(BG134="","",IF(BG134="○","×",IF(BG134="×","○")))</f>
        <v>×</v>
      </c>
      <c r="AV143" s="22">
        <f>IF(BF137="","",BF137)</f>
        <v>21</v>
      </c>
      <c r="AW143" s="24" t="str">
        <f t="shared" si="37"/>
        <v>-</v>
      </c>
      <c r="AX143" s="172">
        <f>IF(BD137="","",BD137)</f>
        <v>14</v>
      </c>
      <c r="AY143" s="306" t="str">
        <f>IF(BG137="","",IF(BG137="○","×",IF(BG137="×","○")))</f>
        <v>○</v>
      </c>
      <c r="AZ143" s="25">
        <f>IF(BF140="","",BF140)</f>
        <v>9</v>
      </c>
      <c r="BA143" s="21" t="str">
        <f>IF(AZ143="","","-")</f>
        <v>-</v>
      </c>
      <c r="BB143" s="171">
        <f>IF(BD140="","",BD140)</f>
        <v>21</v>
      </c>
      <c r="BC143" s="306" t="str">
        <f>IF(BG140="","",IF(BG140="○","×",IF(BG140="×","○")))</f>
        <v>×</v>
      </c>
      <c r="BD143" s="330"/>
      <c r="BE143" s="331"/>
      <c r="BF143" s="331"/>
      <c r="BG143" s="336"/>
      <c r="BH143" s="309">
        <f>RANK(BU144,BU135:BU144)</f>
        <v>3</v>
      </c>
      <c r="BI143" s="310"/>
      <c r="BJ143" s="310"/>
      <c r="BK143" s="311"/>
      <c r="BL143" s="1"/>
      <c r="BM143" s="174"/>
      <c r="BN143" s="175"/>
      <c r="BO143" s="174"/>
      <c r="BP143" s="175"/>
      <c r="BQ143" s="50"/>
      <c r="BR143" s="175"/>
      <c r="BS143" s="175"/>
      <c r="BT143" s="50"/>
      <c r="BU143" s="184"/>
      <c r="BV143" s="105"/>
      <c r="CK143" s="105"/>
      <c r="CL143" s="105"/>
      <c r="CM143" s="105"/>
      <c r="CN143" s="105"/>
      <c r="CO143" s="105"/>
    </row>
    <row r="144" spans="1:93" s="106" customFormat="1" ht="13.95" customHeight="1" x14ac:dyDescent="0.15">
      <c r="A144" s="109"/>
      <c r="B144" s="109"/>
      <c r="C144" s="87" t="s">
        <v>62</v>
      </c>
      <c r="D144" s="102" t="s">
        <v>128</v>
      </c>
      <c r="E144" s="23">
        <f>IF(S135="","",S135)</f>
        <v>21</v>
      </c>
      <c r="F144" s="21" t="str">
        <f t="shared" si="34"/>
        <v>-</v>
      </c>
      <c r="G144" s="172">
        <f>IF(Q135="","",Q135)</f>
        <v>14</v>
      </c>
      <c r="H144" s="307" t="str">
        <f>IF(J141="","",J141)</f>
        <v>-</v>
      </c>
      <c r="I144" s="22">
        <f>IF(S138="","",S138)</f>
        <v>12</v>
      </c>
      <c r="J144" s="21" t="str">
        <f t="shared" si="36"/>
        <v>-</v>
      </c>
      <c r="K144" s="172">
        <f>IF(Q138="","",Q138)</f>
        <v>21</v>
      </c>
      <c r="L144" s="307" t="str">
        <f>IF(N141="","",N141)</f>
        <v/>
      </c>
      <c r="M144" s="22">
        <f>IF(S141="","",S141)</f>
        <v>10</v>
      </c>
      <c r="N144" s="21" t="str">
        <f>IF(M144="","","-")</f>
        <v>-</v>
      </c>
      <c r="O144" s="172">
        <f>IF(Q141="","",Q141)</f>
        <v>21</v>
      </c>
      <c r="P144" s="307" t="str">
        <f>IF(R141="","",R141)</f>
        <v>-</v>
      </c>
      <c r="Q144" s="333"/>
      <c r="R144" s="334"/>
      <c r="S144" s="334"/>
      <c r="T144" s="337"/>
      <c r="U144" s="312"/>
      <c r="V144" s="313"/>
      <c r="W144" s="313"/>
      <c r="X144" s="314"/>
      <c r="Y144" s="1"/>
      <c r="Z144" s="49">
        <f>COUNTIF(E143:T145,"○")</f>
        <v>1</v>
      </c>
      <c r="AA144" s="45">
        <f>COUNTIF(E143:T145,"×")</f>
        <v>2</v>
      </c>
      <c r="AB144" s="48">
        <f>(IF((E143&gt;G143),1,0))+(IF((E144&gt;G144),1,0))+(IF((E145&gt;G145),1,0))+(IF((I143&gt;K143),1,0))+(IF((I144&gt;K144),1,0))+(IF((I145&gt;K145),1,0))+(IF((M143&gt;O143),1,0))+(IF((M144&gt;O144),1,0))+(IF((M145&gt;O145),1,0))+(IF((Q143&gt;S143),1,0))+(IF((Q144&gt;S144),1,0))+(IF((Q145&gt;S145),1,0))</f>
        <v>2</v>
      </c>
      <c r="AC144" s="47">
        <f>(IF((E143&lt;G143),1,0))+(IF((E144&lt;G144),1,0))+(IF((E145&lt;G145),1,0))+(IF((I143&lt;K143),1,0))+(IF((I144&lt;K144),1,0))+(IF((I145&lt;K145),1,0))+(IF((M143&lt;O143),1,0))+(IF((M144&lt;O144),1,0))+(IF((M145&lt;O145),1,0))+(IF((Q143&lt;S143),1,0))+(IF((Q144&lt;S144),1,0))+(IF((Q145&lt;S145),1,0))</f>
        <v>4</v>
      </c>
      <c r="AD144" s="46">
        <f>AB144-AC144</f>
        <v>-2</v>
      </c>
      <c r="AE144" s="45">
        <f>SUM(E143:E145,I143:I145,M143:M145,Q143:Q145)</f>
        <v>91</v>
      </c>
      <c r="AF144" s="45">
        <f>SUM(G143:G145,K143:K145,O143:O145,S143:S145)</f>
        <v>119</v>
      </c>
      <c r="AG144" s="44">
        <f>AE144-AF144</f>
        <v>-28</v>
      </c>
      <c r="AH144" s="315">
        <f>(Z144-AA144)*1000+(AD144)*100+AG144</f>
        <v>-1228</v>
      </c>
      <c r="AI144" s="316"/>
      <c r="AJ144" s="109"/>
      <c r="AK144" s="109"/>
      <c r="AL144" s="109"/>
      <c r="AM144" s="109"/>
      <c r="AN144" s="109"/>
      <c r="AO144" s="109"/>
      <c r="AP144" s="87" t="s">
        <v>131</v>
      </c>
      <c r="AQ144" s="422"/>
      <c r="AR144" s="23">
        <f>IF(BF135="","",BF135)</f>
        <v>19</v>
      </c>
      <c r="AS144" s="21" t="str">
        <f t="shared" si="35"/>
        <v>-</v>
      </c>
      <c r="AT144" s="172">
        <f>IF(BD135="","",BD135)</f>
        <v>21</v>
      </c>
      <c r="AU144" s="307" t="str">
        <f>IF(AW141="","",AW141)</f>
        <v>-</v>
      </c>
      <c r="AV144" s="22">
        <f>IF(BF138="","",BF138)</f>
        <v>21</v>
      </c>
      <c r="AW144" s="21" t="str">
        <f t="shared" si="37"/>
        <v>-</v>
      </c>
      <c r="AX144" s="172">
        <f>IF(BD138="","",BD138)</f>
        <v>13</v>
      </c>
      <c r="AY144" s="307" t="str">
        <f>IF(BA141="","",BA141)</f>
        <v/>
      </c>
      <c r="AZ144" s="22">
        <f>IF(BF141="","",BF141)</f>
        <v>13</v>
      </c>
      <c r="BA144" s="21" t="str">
        <f>IF(AZ144="","","-")</f>
        <v>-</v>
      </c>
      <c r="BB144" s="172">
        <f>IF(BD141="","",BD141)</f>
        <v>21</v>
      </c>
      <c r="BC144" s="307" t="str">
        <f>IF(BE141="","",BE141)</f>
        <v>-</v>
      </c>
      <c r="BD144" s="333"/>
      <c r="BE144" s="334"/>
      <c r="BF144" s="334"/>
      <c r="BG144" s="337"/>
      <c r="BH144" s="312"/>
      <c r="BI144" s="313"/>
      <c r="BJ144" s="313"/>
      <c r="BK144" s="314"/>
      <c r="BL144" s="1"/>
      <c r="BM144" s="49">
        <f>COUNTIF(AR143:BG145,"○")</f>
        <v>1</v>
      </c>
      <c r="BN144" s="45">
        <f>COUNTIF(AR143:BG145,"×")</f>
        <v>2</v>
      </c>
      <c r="BO144" s="48">
        <f>(IF((AR143&gt;AT143),1,0))+(IF((AR144&gt;AT144),1,0))+(IF((AR145&gt;AT145),1,0))+(IF((AV143&gt;AX143),1,0))+(IF((AV144&gt;AX144),1,0))+(IF((AV145&gt;AX145),1,0))+(IF((AZ143&gt;BB143),1,0))+(IF((AZ144&gt;BB144),1,0))+(IF((AZ145&gt;BB145),1,0))+(IF((BD143&gt;BF143),1,0))+(IF((BD144&gt;BF144),1,0))+(IF((BD145&gt;BF145),1,0))</f>
        <v>2</v>
      </c>
      <c r="BP144" s="47">
        <f>(IF((AR143&lt;AT143),1,0))+(IF((AR144&lt;AT144),1,0))+(IF((AR145&lt;AT145),1,0))+(IF((AV143&lt;AX143),1,0))+(IF((AV144&lt;AX144),1,0))+(IF((AV145&lt;AX145),1,0))+(IF((AZ143&lt;BB143),1,0))+(IF((AZ144&lt;BB144),1,0))+(IF((AZ145&lt;BB145),1,0))+(IF((BD143&lt;BF143),1,0))+(IF((BD144&lt;BF144),1,0))+(IF((BD145&lt;BF145),1,0))</f>
        <v>4</v>
      </c>
      <c r="BQ144" s="46">
        <f>BO144-BP144</f>
        <v>-2</v>
      </c>
      <c r="BR144" s="45">
        <f>SUM(AR143:AR145,AV143:AV145,AZ143:AZ145,BD143:BD145)</f>
        <v>95</v>
      </c>
      <c r="BS144" s="45">
        <f>SUM(AT143:AT145,AX143:AX145,BB143:BB145,BF143:BF145)</f>
        <v>111</v>
      </c>
      <c r="BT144" s="44">
        <f>BR144-BS144</f>
        <v>-16</v>
      </c>
      <c r="BU144" s="315">
        <f>(BM144-BN144)*1000+(BQ144)*100+BT144</f>
        <v>-1216</v>
      </c>
      <c r="BV144" s="316"/>
      <c r="CK144" s="105"/>
      <c r="CL144" s="105"/>
      <c r="CM144" s="105"/>
      <c r="CN144" s="105"/>
      <c r="CO144" s="105"/>
    </row>
    <row r="145" spans="1:93" s="106" customFormat="1" ht="13.95" customHeight="1" thickBot="1" x14ac:dyDescent="0.2">
      <c r="A145" s="108"/>
      <c r="B145" s="108"/>
      <c r="C145" s="80"/>
      <c r="D145" s="79"/>
      <c r="E145" s="14" t="str">
        <f>IF(S136="","",S136)</f>
        <v/>
      </c>
      <c r="F145" s="12" t="str">
        <f t="shared" si="34"/>
        <v/>
      </c>
      <c r="G145" s="173" t="str">
        <f>IF(Q136="","",Q136)</f>
        <v/>
      </c>
      <c r="H145" s="308" t="str">
        <f>IF(J142="","",J142)</f>
        <v/>
      </c>
      <c r="I145" s="13" t="str">
        <f>IF(S139="","",S139)</f>
        <v/>
      </c>
      <c r="J145" s="12" t="str">
        <f t="shared" si="36"/>
        <v/>
      </c>
      <c r="K145" s="173" t="str">
        <f>IF(Q139="","",Q139)</f>
        <v/>
      </c>
      <c r="L145" s="308" t="str">
        <f>IF(N142="","",N142)</f>
        <v/>
      </c>
      <c r="M145" s="13" t="str">
        <f>IF(S142="","",S142)</f>
        <v/>
      </c>
      <c r="N145" s="12" t="str">
        <f>IF(M145="","","-")</f>
        <v/>
      </c>
      <c r="O145" s="173" t="str">
        <f>IF(Q142="","",Q142)</f>
        <v/>
      </c>
      <c r="P145" s="308" t="str">
        <f>IF(R142="","",R142)</f>
        <v/>
      </c>
      <c r="Q145" s="338"/>
      <c r="R145" s="339"/>
      <c r="S145" s="339"/>
      <c r="T145" s="340"/>
      <c r="U145" s="72">
        <f>Z144</f>
        <v>1</v>
      </c>
      <c r="V145" s="73" t="s">
        <v>10</v>
      </c>
      <c r="W145" s="73">
        <f>AA144</f>
        <v>2</v>
      </c>
      <c r="X145" s="74" t="s">
        <v>7</v>
      </c>
      <c r="Y145" s="1"/>
      <c r="Z145" s="43"/>
      <c r="AA145" s="42"/>
      <c r="AB145" s="43"/>
      <c r="AC145" s="42"/>
      <c r="AD145" s="41"/>
      <c r="AE145" s="42"/>
      <c r="AF145" s="42"/>
      <c r="AG145" s="41"/>
      <c r="AH145" s="167"/>
      <c r="AI145" s="105"/>
      <c r="AJ145" s="108"/>
      <c r="AK145" s="108"/>
      <c r="AL145" s="108"/>
      <c r="AM145" s="108"/>
      <c r="AN145" s="108"/>
      <c r="AO145" s="108"/>
      <c r="AP145" s="80"/>
      <c r="AQ145" s="431"/>
      <c r="AR145" s="14" t="str">
        <f>IF(BF136="","",BF136)</f>
        <v/>
      </c>
      <c r="AS145" s="12" t="str">
        <f t="shared" si="35"/>
        <v/>
      </c>
      <c r="AT145" s="173" t="str">
        <f>IF(BD136="","",BD136)</f>
        <v/>
      </c>
      <c r="AU145" s="308" t="str">
        <f>IF(AW142="","",AW142)</f>
        <v/>
      </c>
      <c r="AV145" s="13" t="str">
        <f>IF(BF139="","",BF139)</f>
        <v/>
      </c>
      <c r="AW145" s="12" t="str">
        <f t="shared" si="37"/>
        <v/>
      </c>
      <c r="AX145" s="173" t="str">
        <f>IF(BD139="","",BD139)</f>
        <v/>
      </c>
      <c r="AY145" s="308" t="str">
        <f>IF(BA142="","",BA142)</f>
        <v/>
      </c>
      <c r="AZ145" s="13" t="str">
        <f>IF(BF142="","",BF142)</f>
        <v/>
      </c>
      <c r="BA145" s="12" t="str">
        <f>IF(AZ145="","","-")</f>
        <v/>
      </c>
      <c r="BB145" s="173" t="str">
        <f>IF(BD142="","",BD142)</f>
        <v/>
      </c>
      <c r="BC145" s="308" t="str">
        <f>IF(BE142="","",BE142)</f>
        <v/>
      </c>
      <c r="BD145" s="338"/>
      <c r="BE145" s="339"/>
      <c r="BF145" s="339"/>
      <c r="BG145" s="340"/>
      <c r="BH145" s="4">
        <f>BM144</f>
        <v>1</v>
      </c>
      <c r="BI145" s="3" t="s">
        <v>10</v>
      </c>
      <c r="BJ145" s="3">
        <f>BN144</f>
        <v>2</v>
      </c>
      <c r="BK145" s="2" t="s">
        <v>7</v>
      </c>
      <c r="BL145" s="1"/>
      <c r="BM145" s="43"/>
      <c r="BN145" s="42"/>
      <c r="BO145" s="43"/>
      <c r="BP145" s="42"/>
      <c r="BQ145" s="41"/>
      <c r="BR145" s="42"/>
      <c r="BS145" s="42"/>
      <c r="BT145" s="41"/>
      <c r="BU145" s="167"/>
      <c r="BV145" s="105"/>
      <c r="CK145" s="105"/>
      <c r="CL145" s="105"/>
      <c r="CM145" s="105"/>
      <c r="CN145" s="105"/>
      <c r="CO145" s="105"/>
    </row>
    <row r="146" spans="1:93" s="106" customFormat="1" ht="12" customHeight="1" x14ac:dyDescent="0.2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  <c r="AJ146" s="376"/>
      <c r="AK146" s="376"/>
      <c r="AL146" s="376"/>
      <c r="AM146" s="376"/>
      <c r="AN146" s="376"/>
      <c r="AO146" s="376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CK146" s="105"/>
      <c r="CL146" s="105"/>
      <c r="CM146" s="105"/>
      <c r="CN146" s="105"/>
      <c r="CO146" s="105"/>
    </row>
    <row r="147" spans="1:93" s="106" customFormat="1" ht="12" customHeight="1" thickBot="1" x14ac:dyDescent="0.25">
      <c r="C147" s="121"/>
      <c r="D147" s="125"/>
      <c r="E147" s="125"/>
      <c r="F147" s="125"/>
      <c r="G147" s="125"/>
      <c r="H147" s="125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3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CK147" s="105"/>
      <c r="CL147" s="105"/>
      <c r="CM147" s="105"/>
      <c r="CN147" s="105"/>
      <c r="CO147" s="105"/>
    </row>
    <row r="148" spans="1:93" s="122" customFormat="1" ht="12" customHeight="1" x14ac:dyDescent="0.2">
      <c r="A148" s="180"/>
      <c r="B148" s="180"/>
      <c r="C148" s="181"/>
      <c r="D148" s="182"/>
      <c r="E148" s="182"/>
      <c r="F148" s="182"/>
      <c r="G148" s="182"/>
      <c r="H148" s="182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6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/>
      <c r="BB148" s="183"/>
      <c r="BC148" s="183"/>
      <c r="BD148" s="183"/>
      <c r="BE148" s="183"/>
      <c r="BF148" s="183"/>
      <c r="BG148" s="183"/>
      <c r="BH148" s="183"/>
      <c r="BI148" s="183"/>
      <c r="BJ148" s="183"/>
      <c r="BK148" s="183"/>
      <c r="BL148" s="180"/>
      <c r="CK148" s="115"/>
      <c r="CL148" s="115"/>
      <c r="CM148" s="115"/>
      <c r="CN148" s="115"/>
    </row>
    <row r="149" spans="1:93" s="106" customFormat="1" ht="30" x14ac:dyDescent="0.2">
      <c r="C149" s="396" t="s">
        <v>179</v>
      </c>
      <c r="D149" s="396"/>
      <c r="E149" s="396"/>
      <c r="F149" s="396"/>
      <c r="G149" s="396"/>
      <c r="H149" s="396"/>
      <c r="I149" s="396"/>
      <c r="J149" s="396"/>
      <c r="K149" s="396"/>
      <c r="L149" s="396"/>
      <c r="M149" s="396"/>
      <c r="N149" s="396"/>
      <c r="O149" s="396"/>
      <c r="P149" s="396"/>
      <c r="Q149" s="119"/>
      <c r="R149" s="119"/>
      <c r="S149" s="119"/>
      <c r="T149" s="119"/>
      <c r="U149" s="126" t="s">
        <v>173</v>
      </c>
      <c r="V149" s="119"/>
      <c r="W149" s="119"/>
      <c r="X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08"/>
      <c r="BO149" s="108"/>
      <c r="CK149" s="105"/>
      <c r="CL149" s="105"/>
      <c r="CM149" s="105"/>
      <c r="CN149" s="105"/>
      <c r="CO149" s="105"/>
    </row>
    <row r="150" spans="1:93" s="106" customFormat="1" ht="5.0999999999999996" customHeight="1" thickBot="1" x14ac:dyDescent="0.25">
      <c r="B150" s="105"/>
      <c r="C150" s="121"/>
      <c r="D150" s="125"/>
      <c r="E150" s="125"/>
      <c r="F150" s="125"/>
      <c r="G150" s="125"/>
      <c r="H150" s="125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3"/>
      <c r="T150" s="123"/>
      <c r="U150" s="123"/>
      <c r="V150" s="123"/>
      <c r="W150" s="123"/>
      <c r="X150" s="122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N150" s="108"/>
      <c r="BO150" s="108"/>
      <c r="CK150" s="105"/>
      <c r="CL150" s="105"/>
      <c r="CM150" s="105"/>
      <c r="CN150" s="105"/>
      <c r="CO150" s="105"/>
    </row>
    <row r="151" spans="1:93" s="106" customFormat="1" ht="12" customHeight="1" x14ac:dyDescent="0.15">
      <c r="B151" s="105"/>
      <c r="C151" s="397" t="s">
        <v>136</v>
      </c>
      <c r="D151" s="398"/>
      <c r="E151" s="429" t="str">
        <f>C153</f>
        <v>大岡瑠雅</v>
      </c>
      <c r="F151" s="374"/>
      <c r="G151" s="374"/>
      <c r="H151" s="375"/>
      <c r="I151" s="373" t="str">
        <f>C156</f>
        <v>山中咲穂</v>
      </c>
      <c r="J151" s="374"/>
      <c r="K151" s="374"/>
      <c r="L151" s="375"/>
      <c r="M151" s="373" t="str">
        <f>C159</f>
        <v>森實将斗</v>
      </c>
      <c r="N151" s="374"/>
      <c r="O151" s="374"/>
      <c r="P151" s="375"/>
      <c r="Q151" s="373" t="str">
        <f>C162</f>
        <v>鎌田晴</v>
      </c>
      <c r="R151" s="374"/>
      <c r="S151" s="374"/>
      <c r="T151" s="375"/>
      <c r="U151" s="373" t="str">
        <f>C165</f>
        <v>尾藤陽向</v>
      </c>
      <c r="V151" s="374"/>
      <c r="W151" s="374"/>
      <c r="X151" s="375"/>
      <c r="Y151" s="347" t="s">
        <v>1</v>
      </c>
      <c r="Z151" s="348"/>
      <c r="AA151" s="348"/>
      <c r="AB151" s="349"/>
      <c r="AC151" s="40"/>
      <c r="AD151" s="371" t="s">
        <v>3</v>
      </c>
      <c r="AE151" s="372"/>
      <c r="AF151" s="350" t="s">
        <v>4</v>
      </c>
      <c r="AG151" s="352"/>
      <c r="AH151" s="351"/>
      <c r="AI151" s="353" t="s">
        <v>5</v>
      </c>
      <c r="AJ151" s="354"/>
      <c r="AK151" s="355"/>
      <c r="AL151" s="78"/>
      <c r="AM151" s="78"/>
      <c r="AN151" s="120"/>
      <c r="AO151" s="120"/>
      <c r="AP151" s="397" t="s">
        <v>137</v>
      </c>
      <c r="AQ151" s="398"/>
      <c r="AR151" s="429" t="str">
        <f>AP153</f>
        <v>續木飛亜</v>
      </c>
      <c r="AS151" s="374"/>
      <c r="AT151" s="374"/>
      <c r="AU151" s="375"/>
      <c r="AV151" s="373" t="str">
        <f>AP156</f>
        <v>窪田浬</v>
      </c>
      <c r="AW151" s="374"/>
      <c r="AX151" s="374"/>
      <c r="AY151" s="375"/>
      <c r="AZ151" s="373" t="str">
        <f>AP159</f>
        <v>石水玲珈</v>
      </c>
      <c r="BA151" s="374"/>
      <c r="BB151" s="374"/>
      <c r="BC151" s="375"/>
      <c r="BD151" s="373" t="str">
        <f>AP162</f>
        <v>曽我部桃花</v>
      </c>
      <c r="BE151" s="374"/>
      <c r="BF151" s="374"/>
      <c r="BG151" s="375"/>
      <c r="BH151" s="373" t="str">
        <f>AP165</f>
        <v>尾﨑葉太</v>
      </c>
      <c r="BI151" s="374"/>
      <c r="BJ151" s="374"/>
      <c r="BK151" s="375"/>
      <c r="BL151" s="347" t="s">
        <v>1</v>
      </c>
      <c r="BM151" s="348"/>
      <c r="BN151" s="348"/>
      <c r="BO151" s="349"/>
      <c r="BP151" s="40"/>
      <c r="BQ151" s="371" t="s">
        <v>3</v>
      </c>
      <c r="BR151" s="372"/>
      <c r="BS151" s="350" t="s">
        <v>4</v>
      </c>
      <c r="BT151" s="352"/>
      <c r="BU151" s="351"/>
      <c r="BV151" s="353" t="s">
        <v>5</v>
      </c>
      <c r="BW151" s="354"/>
      <c r="BX151" s="355"/>
      <c r="BY151" s="78"/>
      <c r="BZ151" s="78"/>
      <c r="CK151" s="105"/>
      <c r="CL151" s="105"/>
      <c r="CM151" s="105"/>
      <c r="CN151" s="105"/>
      <c r="CO151" s="105"/>
    </row>
    <row r="152" spans="1:93" s="106" customFormat="1" ht="12" customHeight="1" thickBot="1" x14ac:dyDescent="0.2">
      <c r="B152" s="105"/>
      <c r="C152" s="399"/>
      <c r="D152" s="400"/>
      <c r="E152" s="430" t="str">
        <f>C154</f>
        <v>白石泰雅</v>
      </c>
      <c r="F152" s="361"/>
      <c r="G152" s="361"/>
      <c r="H152" s="362"/>
      <c r="I152" s="360" t="str">
        <f>C157</f>
        <v>合田光伶</v>
      </c>
      <c r="J152" s="361"/>
      <c r="K152" s="361"/>
      <c r="L152" s="362"/>
      <c r="M152" s="360" t="str">
        <f>C160</f>
        <v>亀井尋斗</v>
      </c>
      <c r="N152" s="361"/>
      <c r="O152" s="361"/>
      <c r="P152" s="362"/>
      <c r="Q152" s="360" t="str">
        <f>C163</f>
        <v>髙橋優空</v>
      </c>
      <c r="R152" s="361"/>
      <c r="S152" s="361"/>
      <c r="T152" s="362"/>
      <c r="U152" s="360" t="str">
        <f>C166</f>
        <v>安部璃桜</v>
      </c>
      <c r="V152" s="361"/>
      <c r="W152" s="361"/>
      <c r="X152" s="362"/>
      <c r="Y152" s="356" t="s">
        <v>2</v>
      </c>
      <c r="Z152" s="357"/>
      <c r="AA152" s="357"/>
      <c r="AB152" s="358"/>
      <c r="AC152" s="40"/>
      <c r="AD152" s="176" t="s">
        <v>6</v>
      </c>
      <c r="AE152" s="177" t="s">
        <v>7</v>
      </c>
      <c r="AF152" s="176" t="s">
        <v>22</v>
      </c>
      <c r="AG152" s="177" t="s">
        <v>8</v>
      </c>
      <c r="AH152" s="178" t="s">
        <v>9</v>
      </c>
      <c r="AI152" s="177" t="s">
        <v>22</v>
      </c>
      <c r="AJ152" s="177" t="s">
        <v>8</v>
      </c>
      <c r="AK152" s="178" t="s">
        <v>9</v>
      </c>
      <c r="AL152" s="78"/>
      <c r="AM152" s="78"/>
      <c r="AN152" s="120"/>
      <c r="AO152" s="120"/>
      <c r="AP152" s="399"/>
      <c r="AQ152" s="400"/>
      <c r="AR152" s="430" t="str">
        <f>AP154</f>
        <v>栗原一颯</v>
      </c>
      <c r="AS152" s="361"/>
      <c r="AT152" s="361"/>
      <c r="AU152" s="362"/>
      <c r="AV152" s="360" t="str">
        <f>AP157</f>
        <v>星川秦輝</v>
      </c>
      <c r="AW152" s="361"/>
      <c r="AX152" s="361"/>
      <c r="AY152" s="362"/>
      <c r="AZ152" s="360" t="str">
        <f>AP160</f>
        <v>近藤春音</v>
      </c>
      <c r="BA152" s="361"/>
      <c r="BB152" s="361"/>
      <c r="BC152" s="362"/>
      <c r="BD152" s="360" t="str">
        <f>AP163</f>
        <v>岩間丹里</v>
      </c>
      <c r="BE152" s="361"/>
      <c r="BF152" s="361"/>
      <c r="BG152" s="362"/>
      <c r="BH152" s="360" t="str">
        <f>AP166</f>
        <v>川上俊満</v>
      </c>
      <c r="BI152" s="361"/>
      <c r="BJ152" s="361"/>
      <c r="BK152" s="362"/>
      <c r="BL152" s="356" t="s">
        <v>2</v>
      </c>
      <c r="BM152" s="357"/>
      <c r="BN152" s="357"/>
      <c r="BO152" s="358"/>
      <c r="BP152" s="40"/>
      <c r="BQ152" s="176" t="s">
        <v>6</v>
      </c>
      <c r="BR152" s="177" t="s">
        <v>7</v>
      </c>
      <c r="BS152" s="176" t="s">
        <v>22</v>
      </c>
      <c r="BT152" s="177" t="s">
        <v>8</v>
      </c>
      <c r="BU152" s="178" t="s">
        <v>9</v>
      </c>
      <c r="BV152" s="177" t="s">
        <v>22</v>
      </c>
      <c r="BW152" s="177" t="s">
        <v>8</v>
      </c>
      <c r="BX152" s="178" t="s">
        <v>9</v>
      </c>
      <c r="BY152" s="78"/>
      <c r="BZ152" s="78"/>
      <c r="CK152" s="105"/>
      <c r="CL152" s="105"/>
      <c r="CM152" s="105"/>
      <c r="CN152" s="105"/>
      <c r="CO152" s="105"/>
    </row>
    <row r="153" spans="1:93" s="106" customFormat="1" ht="13.05" customHeight="1" x14ac:dyDescent="0.15">
      <c r="B153" s="105"/>
      <c r="C153" s="87" t="s">
        <v>138</v>
      </c>
      <c r="D153" s="421" t="s">
        <v>115</v>
      </c>
      <c r="E153" s="424"/>
      <c r="F153" s="425"/>
      <c r="G153" s="425"/>
      <c r="H153" s="426"/>
      <c r="I153" s="94">
        <v>15</v>
      </c>
      <c r="J153" s="21" t="str">
        <f>IF(I153="","","-")</f>
        <v>-</v>
      </c>
      <c r="K153" s="91">
        <v>5</v>
      </c>
      <c r="L153" s="329" t="str">
        <f>IF(I153&lt;&gt;"",IF(I153&gt;K153,IF(I154&gt;K154,"○",IF(I155&gt;K155,"○","×")),IF(I154&gt;K154,IF(I155&gt;K155,"○","×"),"×")),"")</f>
        <v>○</v>
      </c>
      <c r="M153" s="94">
        <v>16</v>
      </c>
      <c r="N153" s="39" t="str">
        <f t="shared" ref="N153:N158" si="38">IF(M153="","","-")</f>
        <v>-</v>
      </c>
      <c r="O153" s="90">
        <v>14</v>
      </c>
      <c r="P153" s="329" t="str">
        <f>IF(M153&lt;&gt;"",IF(M153&gt;O153,IF(M154&gt;O154,"○",IF(M155&gt;O155,"○","×")),IF(M154&gt;O154,IF(M155&gt;O155,"○","×"),"×")),"")</f>
        <v>○</v>
      </c>
      <c r="Q153" s="94">
        <v>15</v>
      </c>
      <c r="R153" s="39" t="str">
        <f t="shared" ref="R153:R161" si="39">IF(Q153="","","-")</f>
        <v>-</v>
      </c>
      <c r="S153" s="90">
        <v>9</v>
      </c>
      <c r="T153" s="329" t="str">
        <f>IF(Q153&lt;&gt;"",IF(Q153&gt;S153,IF(Q154&gt;S154,"○",IF(Q155&gt;S155,"○","×")),IF(Q154&gt;S154,IF(Q155&gt;S155,"○","×"),"×")),"")</f>
        <v>○</v>
      </c>
      <c r="U153" s="94">
        <v>15</v>
      </c>
      <c r="V153" s="39" t="str">
        <f t="shared" ref="V153:V164" si="40">IF(U153="","","-")</f>
        <v>-</v>
      </c>
      <c r="W153" s="90">
        <v>11</v>
      </c>
      <c r="X153" s="359" t="str">
        <f>IF(U153&lt;&gt;"",IF(U153&gt;W153,IF(U154&gt;W154,"○",IF(U155&gt;W155,"○","×")),IF(U154&gt;W154,IF(U155&gt;W155,"○","×"),"×")),"")</f>
        <v>○</v>
      </c>
      <c r="Y153" s="322">
        <f>RANK(AL154,AL153:AL166)</f>
        <v>1</v>
      </c>
      <c r="Z153" s="323"/>
      <c r="AA153" s="323"/>
      <c r="AB153" s="324"/>
      <c r="AC153" s="40"/>
      <c r="AD153" s="20"/>
      <c r="AE153" s="16"/>
      <c r="AF153" s="19"/>
      <c r="AG153" s="18"/>
      <c r="AH153" s="15"/>
      <c r="AI153" s="16"/>
      <c r="AJ153" s="16"/>
      <c r="AK153" s="15"/>
      <c r="AL153" s="185"/>
      <c r="AM153" s="185"/>
      <c r="AN153" s="109"/>
      <c r="AO153" s="109"/>
      <c r="AP153" s="87" t="s">
        <v>149</v>
      </c>
      <c r="AQ153" s="421" t="s">
        <v>115</v>
      </c>
      <c r="AR153" s="424"/>
      <c r="AS153" s="425"/>
      <c r="AT153" s="425"/>
      <c r="AU153" s="426"/>
      <c r="AV153" s="94">
        <v>10</v>
      </c>
      <c r="AW153" s="21" t="str">
        <f>IF(AV153="","","-")</f>
        <v>-</v>
      </c>
      <c r="AX153" s="91">
        <v>15</v>
      </c>
      <c r="AY153" s="329" t="str">
        <f>IF(AV153&lt;&gt;"",IF(AV153&gt;AX153,IF(AV154&gt;AX154,"○",IF(AV155&gt;AX155,"○","×")),IF(AV154&gt;AX154,IF(AV155&gt;AX155,"○","×"),"×")),"")</f>
        <v>×</v>
      </c>
      <c r="AZ153" s="94">
        <v>14</v>
      </c>
      <c r="BA153" s="39" t="str">
        <f t="shared" ref="BA153:BA158" si="41">IF(AZ153="","","-")</f>
        <v>-</v>
      </c>
      <c r="BB153" s="90">
        <v>16</v>
      </c>
      <c r="BC153" s="329" t="str">
        <f>IF(AZ153&lt;&gt;"",IF(AZ153&gt;BB153,IF(AZ154&gt;BB154,"○",IF(AZ155&gt;BB155,"○","×")),IF(AZ154&gt;BB154,IF(AZ155&gt;BB155,"○","×"),"×")),"")</f>
        <v>×</v>
      </c>
      <c r="BD153" s="94">
        <v>15</v>
      </c>
      <c r="BE153" s="39" t="str">
        <f t="shared" ref="BE153:BE161" si="42">IF(BD153="","","-")</f>
        <v>-</v>
      </c>
      <c r="BF153" s="90">
        <v>5</v>
      </c>
      <c r="BG153" s="329" t="str">
        <f>IF(BD153&lt;&gt;"",IF(BD153&gt;BF153,IF(BD154&gt;BF154,"○",IF(BD155&gt;BF155,"○","×")),IF(BD154&gt;BF154,IF(BD155&gt;BF155,"○","×"),"×")),"")</f>
        <v>○</v>
      </c>
      <c r="BH153" s="94">
        <v>7</v>
      </c>
      <c r="BI153" s="39" t="str">
        <f t="shared" ref="BI153:BI164" si="43">IF(BH153="","","-")</f>
        <v>-</v>
      </c>
      <c r="BJ153" s="90">
        <v>15</v>
      </c>
      <c r="BK153" s="359" t="str">
        <f>IF(BH153&lt;&gt;"",IF(BH153&gt;BJ153,IF(BH154&gt;BJ154,"○",IF(BH155&gt;BJ155,"○","×")),IF(BH154&gt;BJ154,IF(BH155&gt;BJ155,"○","×"),"×")),"")</f>
        <v>×</v>
      </c>
      <c r="BL153" s="322">
        <f>RANK(BY154,BY153:BY166)</f>
        <v>4</v>
      </c>
      <c r="BM153" s="323"/>
      <c r="BN153" s="323"/>
      <c r="BO153" s="324"/>
      <c r="BP153" s="40"/>
      <c r="BQ153" s="20"/>
      <c r="BR153" s="16"/>
      <c r="BS153" s="19"/>
      <c r="BT153" s="18"/>
      <c r="BU153" s="15"/>
      <c r="BV153" s="16"/>
      <c r="BW153" s="16"/>
      <c r="BX153" s="15"/>
      <c r="BY153" s="185"/>
      <c r="BZ153" s="185"/>
      <c r="CK153" s="105"/>
      <c r="CL153" s="105"/>
      <c r="CM153" s="105"/>
      <c r="CN153" s="105"/>
      <c r="CO153" s="105"/>
    </row>
    <row r="154" spans="1:93" s="106" customFormat="1" ht="13.05" customHeight="1" x14ac:dyDescent="0.15">
      <c r="B154" s="105"/>
      <c r="C154" s="87" t="s">
        <v>139</v>
      </c>
      <c r="D154" s="422"/>
      <c r="E154" s="427"/>
      <c r="F154" s="334"/>
      <c r="G154" s="334"/>
      <c r="H154" s="335"/>
      <c r="I154" s="94">
        <v>15</v>
      </c>
      <c r="J154" s="21" t="str">
        <f>IF(I154="","","-")</f>
        <v>-</v>
      </c>
      <c r="K154" s="97">
        <v>6</v>
      </c>
      <c r="L154" s="317"/>
      <c r="M154" s="94">
        <v>15</v>
      </c>
      <c r="N154" s="21" t="str">
        <f t="shared" si="38"/>
        <v>-</v>
      </c>
      <c r="O154" s="91">
        <v>6</v>
      </c>
      <c r="P154" s="317"/>
      <c r="Q154" s="94">
        <v>15</v>
      </c>
      <c r="R154" s="21" t="str">
        <f t="shared" si="39"/>
        <v>-</v>
      </c>
      <c r="S154" s="91">
        <v>13</v>
      </c>
      <c r="T154" s="317"/>
      <c r="U154" s="94">
        <v>15</v>
      </c>
      <c r="V154" s="21" t="str">
        <f t="shared" si="40"/>
        <v>-</v>
      </c>
      <c r="W154" s="91">
        <v>9</v>
      </c>
      <c r="X154" s="320"/>
      <c r="Y154" s="325"/>
      <c r="Z154" s="326"/>
      <c r="AA154" s="326"/>
      <c r="AB154" s="327"/>
      <c r="AC154" s="40"/>
      <c r="AD154" s="20">
        <f>COUNTIF(E153:X155,"○")</f>
        <v>4</v>
      </c>
      <c r="AE154" s="16">
        <f>COUNTIF(E153:X155,"×")</f>
        <v>0</v>
      </c>
      <c r="AF154" s="19">
        <f>(IF((E153&gt;G153),1,0))+(IF((E154&gt;G154),1,0))+(IF((E155&gt;G155),1,0))+(IF((I153&gt;K153),1,0))+(IF((I154&gt;K154),1,0))+(IF((I155&gt;K155),1,0))+(IF((M153&gt;O153),1,0))+(IF((M154&gt;O154),1,0))+(IF((M155&gt;O155),1,0))+(IF((Q153&gt;S153),1,0))+(IF((Q154&gt;S154),1,0))+(IF((Q155&gt;S155),1,0))+(IF((U153&gt;W153),1,0))+(IF((U154&gt;W154),1,0))+(IF((U155&gt;W155),1,0))</f>
        <v>8</v>
      </c>
      <c r="AG154" s="18">
        <f>(IF((E153&lt;G153),1,0))+(IF((E154&lt;G154),1,0))+(IF((E155&lt;G155),1,0))+(IF((I153&lt;K153),1,0))+(IF((I154&lt;K154),1,0))+(IF((I155&lt;K155),1,0))+(IF((M153&lt;O153),1,0))+(IF((M154&lt;O154),1,0))+(IF((M155&lt;O155),1,0))+(IF((Q153&lt;S153),1,0))+(IF((Q154&lt;S154),1,0))+(IF((Q155&lt;S155),1,0))+(IF((U153&lt;W153),1,0))+(IF((U154&lt;W154),1,0))+(IF((U155&lt;W155),1,0))</f>
        <v>0</v>
      </c>
      <c r="AH154" s="17">
        <f>AF154-AG154</f>
        <v>8</v>
      </c>
      <c r="AI154" s="16">
        <f>SUM(E153:E155,I153:I155,M153:M155,Q153:Q155,U153:U155)</f>
        <v>121</v>
      </c>
      <c r="AJ154" s="16">
        <f>SUM(G153:G155,K153:K155,O153:O155,S153:S155,W153:W155)</f>
        <v>73</v>
      </c>
      <c r="AK154" s="15">
        <f>AI154-AJ154</f>
        <v>48</v>
      </c>
      <c r="AL154" s="367">
        <f>(AD154-AE154)*1000+(AH154)*100+AK154</f>
        <v>4848</v>
      </c>
      <c r="AM154" s="368"/>
      <c r="AN154" s="109"/>
      <c r="AO154" s="109"/>
      <c r="AP154" s="87" t="s">
        <v>150</v>
      </c>
      <c r="AQ154" s="422"/>
      <c r="AR154" s="427"/>
      <c r="AS154" s="334"/>
      <c r="AT154" s="334"/>
      <c r="AU154" s="335"/>
      <c r="AV154" s="94">
        <v>11</v>
      </c>
      <c r="AW154" s="21" t="str">
        <f>IF(AV154="","","-")</f>
        <v>-</v>
      </c>
      <c r="AX154" s="97">
        <v>15</v>
      </c>
      <c r="AY154" s="317"/>
      <c r="AZ154" s="94">
        <v>16</v>
      </c>
      <c r="BA154" s="21" t="str">
        <f t="shared" si="41"/>
        <v>-</v>
      </c>
      <c r="BB154" s="91">
        <v>14</v>
      </c>
      <c r="BC154" s="317"/>
      <c r="BD154" s="94">
        <v>15</v>
      </c>
      <c r="BE154" s="21" t="str">
        <f t="shared" si="42"/>
        <v>-</v>
      </c>
      <c r="BF154" s="91">
        <v>7</v>
      </c>
      <c r="BG154" s="317"/>
      <c r="BH154" s="94">
        <v>13</v>
      </c>
      <c r="BI154" s="21" t="str">
        <f t="shared" si="43"/>
        <v>-</v>
      </c>
      <c r="BJ154" s="91">
        <v>15</v>
      </c>
      <c r="BK154" s="320"/>
      <c r="BL154" s="325"/>
      <c r="BM154" s="326"/>
      <c r="BN154" s="326"/>
      <c r="BO154" s="327"/>
      <c r="BP154" s="40"/>
      <c r="BQ154" s="20">
        <f>COUNTIF(AR153:BK155,"○")</f>
        <v>1</v>
      </c>
      <c r="BR154" s="16">
        <f>COUNTIF(AR153:BK155,"×")</f>
        <v>3</v>
      </c>
      <c r="BS154" s="19">
        <f>(IF((AR153&gt;AT153),1,0))+(IF((AR154&gt;AT154),1,0))+(IF((AR155&gt;AT155),1,0))+(IF((AV153&gt;AX153),1,0))+(IF((AV154&gt;AX154),1,0))+(IF((AV155&gt;AX155),1,0))+(IF((AZ153&gt;BB153),1,0))+(IF((AZ154&gt;BB154),1,0))+(IF((AZ155&gt;BB155),1,0))+(IF((BD153&gt;BF153),1,0))+(IF((BD154&gt;BF154),1,0))+(IF((BD155&gt;BF155),1,0))+(IF((BH153&gt;BJ153),1,0))+(IF((BH154&gt;BJ154),1,0))+(IF((BH155&gt;BJ155),1,0))</f>
        <v>3</v>
      </c>
      <c r="BT154" s="18">
        <f>(IF((AR153&lt;AT153),1,0))+(IF((AR154&lt;AT154),1,0))+(IF((AR155&lt;AT155),1,0))+(IF((AV153&lt;AX153),1,0))+(IF((AV154&lt;AX154),1,0))+(IF((AV155&lt;AX155),1,0))+(IF((AZ153&lt;BB153),1,0))+(IF((AZ154&lt;BB154),1,0))+(IF((AZ155&lt;BB155),1,0))+(IF((BD153&lt;BF153),1,0))+(IF((BD154&lt;BF154),1,0))+(IF((BD155&lt;BF155),1,0))+(IF((BH153&lt;BJ153),1,0))+(IF((BH154&lt;BJ154),1,0))+(IF((BH155&lt;BJ155),1,0))</f>
        <v>6</v>
      </c>
      <c r="BU154" s="17">
        <f>BS154-BT154</f>
        <v>-3</v>
      </c>
      <c r="BV154" s="16">
        <f>SUM(AR153:AR155,AV153:AV155,AZ153:AZ155,BD153:BD155,BH153:BH155)</f>
        <v>116</v>
      </c>
      <c r="BW154" s="16">
        <f>SUM(AT153:AT155,AX153:AX155,BB153:BB155,BF153:BF155,BJ153:BJ155)</f>
        <v>119</v>
      </c>
      <c r="BX154" s="15">
        <f>BV154-BW154</f>
        <v>-3</v>
      </c>
      <c r="BY154" s="367">
        <f>(BQ154-BR154)*1000+(BU154)*100+BX154</f>
        <v>-2303</v>
      </c>
      <c r="BZ154" s="368"/>
      <c r="CK154" s="105"/>
      <c r="CL154" s="105"/>
      <c r="CM154" s="105"/>
      <c r="CN154" s="105"/>
      <c r="CO154" s="105"/>
    </row>
    <row r="155" spans="1:93" s="106" customFormat="1" ht="13.05" customHeight="1" thickBot="1" x14ac:dyDescent="0.2">
      <c r="B155" s="105"/>
      <c r="C155" s="84"/>
      <c r="D155" s="423"/>
      <c r="E155" s="428"/>
      <c r="F155" s="364"/>
      <c r="G155" s="364"/>
      <c r="H155" s="365"/>
      <c r="I155" s="96"/>
      <c r="J155" s="21" t="str">
        <f>IF(I155="","","-")</f>
        <v/>
      </c>
      <c r="K155" s="93"/>
      <c r="L155" s="318"/>
      <c r="M155" s="96"/>
      <c r="N155" s="34" t="str">
        <f t="shared" si="38"/>
        <v/>
      </c>
      <c r="O155" s="93"/>
      <c r="P155" s="317"/>
      <c r="Q155" s="94"/>
      <c r="R155" s="21" t="str">
        <f t="shared" si="39"/>
        <v/>
      </c>
      <c r="S155" s="91"/>
      <c r="T155" s="317"/>
      <c r="U155" s="94"/>
      <c r="V155" s="21" t="str">
        <f t="shared" si="40"/>
        <v/>
      </c>
      <c r="W155" s="91"/>
      <c r="X155" s="320"/>
      <c r="Y155" s="70">
        <f>AD154</f>
        <v>4</v>
      </c>
      <c r="Z155" s="53" t="s">
        <v>10</v>
      </c>
      <c r="AA155" s="53">
        <f>AE154</f>
        <v>0</v>
      </c>
      <c r="AB155" s="71" t="s">
        <v>7</v>
      </c>
      <c r="AC155" s="40"/>
      <c r="AD155" s="20"/>
      <c r="AE155" s="16"/>
      <c r="AF155" s="19"/>
      <c r="AG155" s="18"/>
      <c r="AH155" s="15"/>
      <c r="AI155" s="16"/>
      <c r="AJ155" s="16"/>
      <c r="AK155" s="15"/>
      <c r="AL155" s="185"/>
      <c r="AM155" s="167"/>
      <c r="AN155" s="108"/>
      <c r="AO155" s="108"/>
      <c r="AP155" s="84"/>
      <c r="AQ155" s="423"/>
      <c r="AR155" s="428"/>
      <c r="AS155" s="364"/>
      <c r="AT155" s="364"/>
      <c r="AU155" s="365"/>
      <c r="AV155" s="96"/>
      <c r="AW155" s="21" t="str">
        <f>IF(AV155="","","-")</f>
        <v/>
      </c>
      <c r="AX155" s="93"/>
      <c r="AY155" s="318"/>
      <c r="AZ155" s="96">
        <v>15</v>
      </c>
      <c r="BA155" s="34" t="str">
        <f t="shared" si="41"/>
        <v>-</v>
      </c>
      <c r="BB155" s="93">
        <v>17</v>
      </c>
      <c r="BC155" s="317"/>
      <c r="BD155" s="94"/>
      <c r="BE155" s="21" t="str">
        <f t="shared" si="42"/>
        <v/>
      </c>
      <c r="BF155" s="91"/>
      <c r="BG155" s="317"/>
      <c r="BH155" s="94"/>
      <c r="BI155" s="21" t="str">
        <f t="shared" si="43"/>
        <v/>
      </c>
      <c r="BJ155" s="91"/>
      <c r="BK155" s="320"/>
      <c r="BL155" s="70">
        <f>BQ154</f>
        <v>1</v>
      </c>
      <c r="BM155" s="53" t="s">
        <v>10</v>
      </c>
      <c r="BN155" s="53">
        <f>BR154</f>
        <v>3</v>
      </c>
      <c r="BO155" s="71" t="s">
        <v>7</v>
      </c>
      <c r="BP155" s="40"/>
      <c r="BQ155" s="20"/>
      <c r="BR155" s="16"/>
      <c r="BS155" s="19"/>
      <c r="BT155" s="18"/>
      <c r="BU155" s="15"/>
      <c r="BV155" s="16"/>
      <c r="BW155" s="16"/>
      <c r="BX155" s="15"/>
      <c r="BY155" s="185"/>
      <c r="BZ155" s="167"/>
      <c r="CK155" s="105"/>
      <c r="CL155" s="105"/>
      <c r="CM155" s="105"/>
      <c r="CN155" s="105"/>
      <c r="CO155" s="105"/>
    </row>
    <row r="156" spans="1:93" s="106" customFormat="1" ht="13.05" customHeight="1" x14ac:dyDescent="0.15">
      <c r="B156" s="105"/>
      <c r="C156" s="87" t="s">
        <v>140</v>
      </c>
      <c r="D156" s="89" t="s">
        <v>54</v>
      </c>
      <c r="E156" s="23">
        <f>IF(K153="","",K153)</f>
        <v>5</v>
      </c>
      <c r="F156" s="21" t="str">
        <f t="shared" ref="F156:F167" si="44">IF(E156="","","-")</f>
        <v>-</v>
      </c>
      <c r="G156" s="172">
        <f>IF(I153="","",I153)</f>
        <v>15</v>
      </c>
      <c r="H156" s="306" t="str">
        <f>IF(L153="","",IF(L153="○","×",IF(L153="×","○")))</f>
        <v>×</v>
      </c>
      <c r="I156" s="330"/>
      <c r="J156" s="331"/>
      <c r="K156" s="331"/>
      <c r="L156" s="332"/>
      <c r="M156" s="94">
        <v>15</v>
      </c>
      <c r="N156" s="21" t="str">
        <f t="shared" si="38"/>
        <v>-</v>
      </c>
      <c r="O156" s="91">
        <v>6</v>
      </c>
      <c r="P156" s="346" t="str">
        <f>IF(M156&lt;&gt;"",IF(M156&gt;O156,IF(M157&gt;O157,"○",IF(M158&gt;O158,"○","×")),IF(M157&gt;O157,IF(M158&gt;O158,"○","×"),"×")),"")</f>
        <v>○</v>
      </c>
      <c r="Q156" s="95">
        <v>9</v>
      </c>
      <c r="R156" s="24" t="str">
        <f t="shared" si="39"/>
        <v>-</v>
      </c>
      <c r="S156" s="92">
        <v>15</v>
      </c>
      <c r="T156" s="346" t="str">
        <f>IF(Q156&lt;&gt;"",IF(Q156&gt;S156,IF(Q157&gt;S157,"○",IF(Q158&gt;S158,"○","×")),IF(Q157&gt;S157,IF(Q158&gt;S158,"○","×"),"×")),"")</f>
        <v>×</v>
      </c>
      <c r="U156" s="95">
        <v>10</v>
      </c>
      <c r="V156" s="24" t="str">
        <f t="shared" si="40"/>
        <v>-</v>
      </c>
      <c r="W156" s="92">
        <v>15</v>
      </c>
      <c r="X156" s="319" t="str">
        <f>IF(U156&lt;&gt;"",IF(U156&gt;W156,IF(U157&gt;W157,"○",IF(U158&gt;W158,"○","×")),IF(U157&gt;W157,IF(U158&gt;W158,"○","×"),"×")),"")</f>
        <v>×</v>
      </c>
      <c r="Y156" s="378">
        <v>4</v>
      </c>
      <c r="Z156" s="379"/>
      <c r="AA156" s="379"/>
      <c r="AB156" s="380"/>
      <c r="AC156" s="40"/>
      <c r="AD156" s="32"/>
      <c r="AE156" s="29"/>
      <c r="AF156" s="31"/>
      <c r="AG156" s="30"/>
      <c r="AH156" s="28"/>
      <c r="AI156" s="29"/>
      <c r="AJ156" s="29"/>
      <c r="AK156" s="28"/>
      <c r="AL156" s="185"/>
      <c r="AM156" s="167"/>
      <c r="AN156" s="109"/>
      <c r="AO156" s="109"/>
      <c r="AP156" s="87" t="s">
        <v>151</v>
      </c>
      <c r="AQ156" s="89" t="s">
        <v>148</v>
      </c>
      <c r="AR156" s="23">
        <f>IF(AX153="","",AX153)</f>
        <v>15</v>
      </c>
      <c r="AS156" s="21" t="str">
        <f t="shared" ref="AS156:AS167" si="45">IF(AR156="","","-")</f>
        <v>-</v>
      </c>
      <c r="AT156" s="172">
        <f>IF(AV153="","",AV153)</f>
        <v>10</v>
      </c>
      <c r="AU156" s="306" t="str">
        <f>IF(AY153="","",IF(AY153="○","×",IF(AY153="×","○")))</f>
        <v>○</v>
      </c>
      <c r="AV156" s="330"/>
      <c r="AW156" s="331"/>
      <c r="AX156" s="331"/>
      <c r="AY156" s="332"/>
      <c r="AZ156" s="94">
        <v>14</v>
      </c>
      <c r="BA156" s="21" t="str">
        <f t="shared" si="41"/>
        <v>-</v>
      </c>
      <c r="BB156" s="91">
        <v>16</v>
      </c>
      <c r="BC156" s="346" t="str">
        <f>IF(AZ156&lt;&gt;"",IF(AZ156&gt;BB156,IF(AZ157&gt;BB157,"○",IF(AZ158&gt;BB158,"○","×")),IF(AZ157&gt;BB157,IF(AZ158&gt;BB158,"○","×"),"×")),"")</f>
        <v>×</v>
      </c>
      <c r="BD156" s="95">
        <v>15</v>
      </c>
      <c r="BE156" s="24" t="str">
        <f t="shared" si="42"/>
        <v>-</v>
      </c>
      <c r="BF156" s="92">
        <v>10</v>
      </c>
      <c r="BG156" s="346" t="str">
        <f>IF(BD156&lt;&gt;"",IF(BD156&gt;BF156,IF(BD157&gt;BF157,"○",IF(BD158&gt;BF158,"○","×")),IF(BD157&gt;BF157,IF(BD158&gt;BF158,"○","×"),"×")),"")</f>
        <v>○</v>
      </c>
      <c r="BH156" s="95">
        <v>13</v>
      </c>
      <c r="BI156" s="24" t="str">
        <f t="shared" si="43"/>
        <v>-</v>
      </c>
      <c r="BJ156" s="92">
        <v>15</v>
      </c>
      <c r="BK156" s="319" t="str">
        <f>IF(BH156&lt;&gt;"",IF(BH156&gt;BJ156,IF(BH157&gt;BJ157,"○",IF(BH158&gt;BJ158,"○","×")),IF(BH157&gt;BJ157,IF(BH158&gt;BJ158,"○","×"),"×")),"")</f>
        <v>×</v>
      </c>
      <c r="BL156" s="322">
        <f>RANK(BY157,BY153:BY166)</f>
        <v>3</v>
      </c>
      <c r="BM156" s="323"/>
      <c r="BN156" s="323"/>
      <c r="BO156" s="324"/>
      <c r="BP156" s="40"/>
      <c r="BQ156" s="32"/>
      <c r="BR156" s="29"/>
      <c r="BS156" s="31"/>
      <c r="BT156" s="30"/>
      <c r="BU156" s="28"/>
      <c r="BV156" s="29"/>
      <c r="BW156" s="29"/>
      <c r="BX156" s="28"/>
      <c r="BY156" s="185"/>
      <c r="BZ156" s="167"/>
      <c r="CK156" s="105"/>
      <c r="CL156" s="105"/>
      <c r="CM156" s="105"/>
      <c r="CN156" s="105"/>
      <c r="CO156" s="105"/>
    </row>
    <row r="157" spans="1:93" s="106" customFormat="1" ht="13.05" customHeight="1" x14ac:dyDescent="0.15">
      <c r="B157" s="105"/>
      <c r="C157" s="87" t="s">
        <v>141</v>
      </c>
      <c r="D157" s="81" t="s">
        <v>54</v>
      </c>
      <c r="E157" s="23">
        <f>IF(K154="","",K154)</f>
        <v>6</v>
      </c>
      <c r="F157" s="21" t="str">
        <f t="shared" si="44"/>
        <v>-</v>
      </c>
      <c r="G157" s="172">
        <f>IF(I154="","",I154)</f>
        <v>15</v>
      </c>
      <c r="H157" s="307" t="str">
        <f>IF(J154="","",J154)</f>
        <v>-</v>
      </c>
      <c r="I157" s="333"/>
      <c r="J157" s="334"/>
      <c r="K157" s="334"/>
      <c r="L157" s="335"/>
      <c r="M157" s="94">
        <v>15</v>
      </c>
      <c r="N157" s="21" t="str">
        <f t="shared" si="38"/>
        <v>-</v>
      </c>
      <c r="O157" s="91">
        <v>13</v>
      </c>
      <c r="P157" s="317"/>
      <c r="Q157" s="94">
        <v>15</v>
      </c>
      <c r="R157" s="21" t="str">
        <f t="shared" si="39"/>
        <v>-</v>
      </c>
      <c r="S157" s="91">
        <v>9</v>
      </c>
      <c r="T157" s="317"/>
      <c r="U157" s="94">
        <v>13</v>
      </c>
      <c r="V157" s="21" t="str">
        <f t="shared" si="40"/>
        <v>-</v>
      </c>
      <c r="W157" s="91">
        <v>15</v>
      </c>
      <c r="X157" s="320"/>
      <c r="Y157" s="381"/>
      <c r="Z157" s="382"/>
      <c r="AA157" s="382"/>
      <c r="AB157" s="383"/>
      <c r="AC157" s="40"/>
      <c r="AD157" s="20">
        <f>COUNTIF(E156:X158,"○")</f>
        <v>1</v>
      </c>
      <c r="AE157" s="16">
        <f>COUNTIF(E156:X158,"×")</f>
        <v>3</v>
      </c>
      <c r="AF157" s="19">
        <f>(IF((E156&gt;G156),1,0))+(IF((E157&gt;G157),1,0))+(IF((E158&gt;G158),1,0))+(IF((I156&gt;K156),1,0))+(IF((I157&gt;K157),1,0))+(IF((I158&gt;K158),1,0))+(IF((M156&gt;O156),1,0))+(IF((M157&gt;O157),1,0))+(IF((M158&gt;O158),1,0))+(IF((Q156&gt;S156),1,0))+(IF((Q157&gt;S157),1,0))+(IF((Q158&gt;S158),1,0))+(IF((U156&gt;W156),1,0))+(IF((U157&gt;W157),1,0))+(IF((U158&gt;W158),1,0))</f>
        <v>3</v>
      </c>
      <c r="AG157" s="18">
        <f>(IF((E156&lt;G156),1,0))+(IF((E157&lt;G157),1,0))+(IF((E158&lt;G158),1,0))+(IF((I156&lt;K156),1,0))+(IF((I157&lt;K157),1,0))+(IF((I158&lt;K158),1,0))+(IF((M156&lt;O156),1,0))+(IF((M157&lt;O157),1,0))+(IF((M158&lt;O158),1,0))+(IF((Q156&lt;S156),1,0))+(IF((Q157&lt;S157),1,0))+(IF((Q158&lt;S158),1,0))+(IF((U156&lt;W156),1,0))+(IF((U157&lt;W157),1,0))+(IF((U158&lt;W158),1,0))</f>
        <v>6</v>
      </c>
      <c r="AH157" s="17">
        <f>AF157-AG157</f>
        <v>-3</v>
      </c>
      <c r="AI157" s="16">
        <f>SUM(E156:E158,I156:I158,M156:M158,Q156:Q158,U156:U158)</f>
        <v>102</v>
      </c>
      <c r="AJ157" s="16">
        <f>SUM(G156:G158,K156:K158,O156:O158,S156:S158,W156:W158)</f>
        <v>119</v>
      </c>
      <c r="AK157" s="15">
        <f>AI157-AJ157</f>
        <v>-17</v>
      </c>
      <c r="AL157" s="367">
        <f>(AD157-AE157)*1000+(AH157)*100+AK157</f>
        <v>-2317</v>
      </c>
      <c r="AM157" s="368"/>
      <c r="AN157" s="109"/>
      <c r="AO157" s="109"/>
      <c r="AP157" s="87" t="s">
        <v>190</v>
      </c>
      <c r="AQ157" s="81" t="s">
        <v>148</v>
      </c>
      <c r="AR157" s="23">
        <f>IF(AX154="","",AX154)</f>
        <v>15</v>
      </c>
      <c r="AS157" s="21" t="str">
        <f t="shared" si="45"/>
        <v>-</v>
      </c>
      <c r="AT157" s="172">
        <f>IF(AV154="","",AV154)</f>
        <v>11</v>
      </c>
      <c r="AU157" s="307" t="str">
        <f>IF(AW154="","",AW154)</f>
        <v>-</v>
      </c>
      <c r="AV157" s="333"/>
      <c r="AW157" s="334"/>
      <c r="AX157" s="334"/>
      <c r="AY157" s="335"/>
      <c r="AZ157" s="94">
        <v>16</v>
      </c>
      <c r="BA157" s="21" t="str">
        <f t="shared" si="41"/>
        <v>-</v>
      </c>
      <c r="BB157" s="91">
        <v>14</v>
      </c>
      <c r="BC157" s="317"/>
      <c r="BD157" s="94">
        <v>15</v>
      </c>
      <c r="BE157" s="21" t="str">
        <f t="shared" si="42"/>
        <v>-</v>
      </c>
      <c r="BF157" s="91">
        <v>11</v>
      </c>
      <c r="BG157" s="317"/>
      <c r="BH157" s="94">
        <v>9</v>
      </c>
      <c r="BI157" s="21" t="str">
        <f t="shared" si="43"/>
        <v>-</v>
      </c>
      <c r="BJ157" s="91">
        <v>15</v>
      </c>
      <c r="BK157" s="320"/>
      <c r="BL157" s="325"/>
      <c r="BM157" s="326"/>
      <c r="BN157" s="326"/>
      <c r="BO157" s="327"/>
      <c r="BP157" s="40"/>
      <c r="BQ157" s="20">
        <f>COUNTIF(AR156:BK158,"○")</f>
        <v>2</v>
      </c>
      <c r="BR157" s="16">
        <f>COUNTIF(AR156:BK158,"×")</f>
        <v>2</v>
      </c>
      <c r="BS157" s="19">
        <f>(IF((AR156&gt;AT156),1,0))+(IF((AR157&gt;AT157),1,0))+(IF((AR158&gt;AT158),1,0))+(IF((AV156&gt;AX156),1,0))+(IF((AV157&gt;AX157),1,0))+(IF((AV158&gt;AX158),1,0))+(IF((AZ156&gt;BB156),1,0))+(IF((AZ157&gt;BB157),1,0))+(IF((AZ158&gt;BB158),1,0))+(IF((BD156&gt;BF156),1,0))+(IF((BD157&gt;BF157),1,0))+(IF((BD158&gt;BF158),1,0))+(IF((BH156&gt;BJ156),1,0))+(IF((BH157&gt;BJ157),1,0))+(IF((BH158&gt;BJ158),1,0))</f>
        <v>5</v>
      </c>
      <c r="BT157" s="18">
        <f>(IF((AR156&lt;AT156),1,0))+(IF((AR157&lt;AT157),1,0))+(IF((AR158&lt;AT158),1,0))+(IF((AV156&lt;AX156),1,0))+(IF((AV157&lt;AX157),1,0))+(IF((AV158&lt;AX158),1,0))+(IF((AZ156&lt;BB156),1,0))+(IF((AZ157&lt;BB157),1,0))+(IF((AZ158&lt;BB158),1,0))+(IF((BD156&lt;BF156),1,0))+(IF((BD157&lt;BF157),1,0))+(IF((BD158&lt;BF158),1,0))+(IF((BH156&lt;BJ156),1,0))+(IF((BH157&lt;BJ157),1,0))+(IF((BH158&lt;BJ158),1,0))</f>
        <v>4</v>
      </c>
      <c r="BU157" s="17">
        <f>BS157-BT157</f>
        <v>1</v>
      </c>
      <c r="BV157" s="16">
        <f>SUM(AR156:AR158,AV156:AV158,AZ156:AZ158,BD156:BD158,BH156:BH158)</f>
        <v>124</v>
      </c>
      <c r="BW157" s="16">
        <f>SUM(AT156:AT158,AX156:AX158,BB156:BB158,BF156:BF158,BJ156:BJ158)</f>
        <v>117</v>
      </c>
      <c r="BX157" s="15">
        <f>BV157-BW157</f>
        <v>7</v>
      </c>
      <c r="BY157" s="367">
        <f>(BQ157-BR157)*1000+(BU157)*100+BX157</f>
        <v>107</v>
      </c>
      <c r="BZ157" s="368"/>
      <c r="CK157" s="105"/>
      <c r="CL157" s="105"/>
      <c r="CM157" s="105"/>
      <c r="CN157" s="105"/>
      <c r="CO157" s="105"/>
    </row>
    <row r="158" spans="1:93" s="106" customFormat="1" ht="13.05" customHeight="1" thickBot="1" x14ac:dyDescent="0.2">
      <c r="B158" s="105"/>
      <c r="C158" s="84"/>
      <c r="D158" s="83"/>
      <c r="E158" s="36" t="str">
        <f>IF(K155="","",K155)</f>
        <v/>
      </c>
      <c r="F158" s="21" t="str">
        <f t="shared" si="44"/>
        <v/>
      </c>
      <c r="G158" s="35" t="str">
        <f>IF(I155="","",I155)</f>
        <v/>
      </c>
      <c r="H158" s="420" t="str">
        <f>IF(J155="","",J155)</f>
        <v/>
      </c>
      <c r="I158" s="363"/>
      <c r="J158" s="364"/>
      <c r="K158" s="364"/>
      <c r="L158" s="365"/>
      <c r="M158" s="96"/>
      <c r="N158" s="21" t="str">
        <f t="shared" si="38"/>
        <v/>
      </c>
      <c r="O158" s="93"/>
      <c r="P158" s="318"/>
      <c r="Q158" s="96">
        <v>14</v>
      </c>
      <c r="R158" s="34" t="str">
        <f t="shared" si="39"/>
        <v>-</v>
      </c>
      <c r="S158" s="93">
        <v>16</v>
      </c>
      <c r="T158" s="318"/>
      <c r="U158" s="96"/>
      <c r="V158" s="34" t="str">
        <f t="shared" si="40"/>
        <v/>
      </c>
      <c r="W158" s="93"/>
      <c r="X158" s="320"/>
      <c r="Y158" s="70">
        <f>AD157</f>
        <v>1</v>
      </c>
      <c r="Z158" s="53" t="s">
        <v>10</v>
      </c>
      <c r="AA158" s="53">
        <f>AE157</f>
        <v>3</v>
      </c>
      <c r="AB158" s="71" t="s">
        <v>7</v>
      </c>
      <c r="AC158" s="40"/>
      <c r="AD158" s="11"/>
      <c r="AE158" s="8"/>
      <c r="AF158" s="10"/>
      <c r="AG158" s="9"/>
      <c r="AH158" s="7"/>
      <c r="AI158" s="8"/>
      <c r="AJ158" s="8"/>
      <c r="AK158" s="7"/>
      <c r="AL158" s="185"/>
      <c r="AM158" s="167"/>
      <c r="AN158" s="108"/>
      <c r="AO158" s="108"/>
      <c r="AP158" s="84"/>
      <c r="AQ158" s="83"/>
      <c r="AR158" s="36" t="str">
        <f>IF(AX155="","",AX155)</f>
        <v/>
      </c>
      <c r="AS158" s="21" t="str">
        <f t="shared" si="45"/>
        <v/>
      </c>
      <c r="AT158" s="35" t="str">
        <f>IF(AV155="","",AV155)</f>
        <v/>
      </c>
      <c r="AU158" s="420" t="str">
        <f>IF(AW155="","",AW155)</f>
        <v/>
      </c>
      <c r="AV158" s="363"/>
      <c r="AW158" s="364"/>
      <c r="AX158" s="364"/>
      <c r="AY158" s="365"/>
      <c r="AZ158" s="96">
        <v>12</v>
      </c>
      <c r="BA158" s="21" t="str">
        <f t="shared" si="41"/>
        <v>-</v>
      </c>
      <c r="BB158" s="93">
        <v>15</v>
      </c>
      <c r="BC158" s="318"/>
      <c r="BD158" s="96"/>
      <c r="BE158" s="34" t="str">
        <f t="shared" si="42"/>
        <v/>
      </c>
      <c r="BF158" s="93"/>
      <c r="BG158" s="318"/>
      <c r="BH158" s="96"/>
      <c r="BI158" s="34" t="str">
        <f t="shared" si="43"/>
        <v/>
      </c>
      <c r="BJ158" s="93"/>
      <c r="BK158" s="320"/>
      <c r="BL158" s="70">
        <f>BQ157</f>
        <v>2</v>
      </c>
      <c r="BM158" s="53" t="s">
        <v>10</v>
      </c>
      <c r="BN158" s="53">
        <f>BR157</f>
        <v>2</v>
      </c>
      <c r="BO158" s="71" t="s">
        <v>7</v>
      </c>
      <c r="BP158" s="40"/>
      <c r="BQ158" s="11"/>
      <c r="BR158" s="8"/>
      <c r="BS158" s="10"/>
      <c r="BT158" s="9"/>
      <c r="BU158" s="7"/>
      <c r="BV158" s="8"/>
      <c r="BW158" s="8"/>
      <c r="BX158" s="7"/>
      <c r="BY158" s="185"/>
      <c r="BZ158" s="167"/>
      <c r="CK158" s="105"/>
      <c r="CL158" s="105"/>
      <c r="CM158" s="105"/>
      <c r="CN158" s="105"/>
      <c r="CO158" s="105"/>
    </row>
    <row r="159" spans="1:93" s="106" customFormat="1" ht="13.05" customHeight="1" x14ac:dyDescent="0.15">
      <c r="B159" s="105"/>
      <c r="C159" s="82" t="s">
        <v>142</v>
      </c>
      <c r="D159" s="421" t="s">
        <v>115</v>
      </c>
      <c r="E159" s="23">
        <f>IF(O153="","",O153)</f>
        <v>14</v>
      </c>
      <c r="F159" s="24" t="str">
        <f t="shared" si="44"/>
        <v>-</v>
      </c>
      <c r="G159" s="172">
        <f>IF(M153="","",M153)</f>
        <v>16</v>
      </c>
      <c r="H159" s="306" t="str">
        <f>IF(P153="","",IF(P153="○","×",IF(P153="×","○")))</f>
        <v>×</v>
      </c>
      <c r="I159" s="22">
        <f>IF(O156="","",O156)</f>
        <v>6</v>
      </c>
      <c r="J159" s="21" t="str">
        <f t="shared" ref="J159:J167" si="46">IF(I159="","","-")</f>
        <v>-</v>
      </c>
      <c r="K159" s="172">
        <f>IF(M156="","",M156)</f>
        <v>15</v>
      </c>
      <c r="L159" s="306" t="str">
        <f>IF(P156="","",IF(P156="○","×",IF(P156="×","○")))</f>
        <v>×</v>
      </c>
      <c r="M159" s="330"/>
      <c r="N159" s="331"/>
      <c r="O159" s="331"/>
      <c r="P159" s="332"/>
      <c r="Q159" s="94">
        <v>12</v>
      </c>
      <c r="R159" s="21" t="str">
        <f t="shared" si="39"/>
        <v>-</v>
      </c>
      <c r="S159" s="91">
        <v>15</v>
      </c>
      <c r="T159" s="317" t="str">
        <f>IF(Q159&lt;&gt;"",IF(Q159&gt;S159,IF(Q160&gt;S160,"○",IF(Q161&gt;S161,"○","×")),IF(Q160&gt;S160,IF(Q161&gt;S161,"○","×"),"×")),"")</f>
        <v>×</v>
      </c>
      <c r="U159" s="94">
        <v>16</v>
      </c>
      <c r="V159" s="21" t="str">
        <f t="shared" si="40"/>
        <v>-</v>
      </c>
      <c r="W159" s="91">
        <v>14</v>
      </c>
      <c r="X159" s="319" t="str">
        <f>IF(U159&lt;&gt;"",IF(U159&gt;W159,IF(U160&gt;W160,"○",IF(U161&gt;W161,"○","×")),IF(U160&gt;W160,IF(U161&gt;W161,"○","×"),"×")),"")</f>
        <v>○</v>
      </c>
      <c r="Y159" s="322">
        <f>RANK(AL160,AL153:AL166)</f>
        <v>5</v>
      </c>
      <c r="Z159" s="323"/>
      <c r="AA159" s="323"/>
      <c r="AB159" s="324"/>
      <c r="AC159" s="40"/>
      <c r="AD159" s="20"/>
      <c r="AE159" s="16"/>
      <c r="AF159" s="19"/>
      <c r="AG159" s="18"/>
      <c r="AH159" s="15"/>
      <c r="AI159" s="16"/>
      <c r="AJ159" s="16"/>
      <c r="AK159" s="15"/>
      <c r="AL159" s="185"/>
      <c r="AM159" s="167"/>
      <c r="AN159" s="109"/>
      <c r="AO159" s="109"/>
      <c r="AP159" s="82" t="s">
        <v>152</v>
      </c>
      <c r="AQ159" s="89" t="s">
        <v>54</v>
      </c>
      <c r="AR159" s="23">
        <f>IF(BB153="","",BB153)</f>
        <v>16</v>
      </c>
      <c r="AS159" s="24" t="str">
        <f t="shared" si="45"/>
        <v>-</v>
      </c>
      <c r="AT159" s="172">
        <f>IF(AZ153="","",AZ153)</f>
        <v>14</v>
      </c>
      <c r="AU159" s="306" t="str">
        <f>IF(BC153="","",IF(BC153="○","×",IF(BC153="×","○")))</f>
        <v>○</v>
      </c>
      <c r="AV159" s="22">
        <f>IF(BB156="","",BB156)</f>
        <v>16</v>
      </c>
      <c r="AW159" s="21" t="str">
        <f t="shared" ref="AW159:AW167" si="47">IF(AV159="","","-")</f>
        <v>-</v>
      </c>
      <c r="AX159" s="172">
        <f>IF(AZ156="","",AZ156)</f>
        <v>14</v>
      </c>
      <c r="AY159" s="306" t="str">
        <f>IF(BC156="","",IF(BC156="○","×",IF(BC156="×","○")))</f>
        <v>○</v>
      </c>
      <c r="AZ159" s="330"/>
      <c r="BA159" s="331"/>
      <c r="BB159" s="331"/>
      <c r="BC159" s="332"/>
      <c r="BD159" s="94">
        <v>15</v>
      </c>
      <c r="BE159" s="21" t="str">
        <f t="shared" si="42"/>
        <v>-</v>
      </c>
      <c r="BF159" s="91">
        <v>5</v>
      </c>
      <c r="BG159" s="317" t="str">
        <f>IF(BD159&lt;&gt;"",IF(BD159&gt;BF159,IF(BD160&gt;BF160,"○",IF(BD161&gt;BF161,"○","×")),IF(BD160&gt;BF160,IF(BD161&gt;BF161,"○","×"),"×")),"")</f>
        <v>○</v>
      </c>
      <c r="BH159" s="94">
        <v>11</v>
      </c>
      <c r="BI159" s="21" t="str">
        <f t="shared" si="43"/>
        <v>-</v>
      </c>
      <c r="BJ159" s="91">
        <v>15</v>
      </c>
      <c r="BK159" s="319" t="str">
        <f>IF(BH159&lt;&gt;"",IF(BH159&gt;BJ159,IF(BH160&gt;BJ160,"○",IF(BH161&gt;BJ161,"○","×")),IF(BH160&gt;BJ160,IF(BH161&gt;BJ161,"○","×"),"×")),"")</f>
        <v>×</v>
      </c>
      <c r="BL159" s="322">
        <f>RANK(BY160,BY153:BY166)</f>
        <v>2</v>
      </c>
      <c r="BM159" s="323"/>
      <c r="BN159" s="323"/>
      <c r="BO159" s="324"/>
      <c r="BP159" s="40"/>
      <c r="BQ159" s="20"/>
      <c r="BR159" s="16"/>
      <c r="BS159" s="19"/>
      <c r="BT159" s="18"/>
      <c r="BU159" s="15"/>
      <c r="BV159" s="16"/>
      <c r="BW159" s="16"/>
      <c r="BX159" s="15"/>
      <c r="BY159" s="185"/>
      <c r="BZ159" s="167"/>
      <c r="CK159" s="105"/>
      <c r="CL159" s="105"/>
      <c r="CM159" s="105"/>
      <c r="CN159" s="105"/>
      <c r="CO159" s="105"/>
    </row>
    <row r="160" spans="1:93" s="106" customFormat="1" ht="13.05" customHeight="1" x14ac:dyDescent="0.15">
      <c r="B160" s="105"/>
      <c r="C160" s="82" t="s">
        <v>143</v>
      </c>
      <c r="D160" s="422"/>
      <c r="E160" s="23">
        <f>IF(O154="","",O154)</f>
        <v>6</v>
      </c>
      <c r="F160" s="21" t="str">
        <f t="shared" si="44"/>
        <v>-</v>
      </c>
      <c r="G160" s="172">
        <f>IF(M154="","",M154)</f>
        <v>15</v>
      </c>
      <c r="H160" s="307" t="str">
        <f>IF(J157="","",J157)</f>
        <v/>
      </c>
      <c r="I160" s="22">
        <f>IF(O157="","",O157)</f>
        <v>13</v>
      </c>
      <c r="J160" s="21" t="str">
        <f t="shared" si="46"/>
        <v>-</v>
      </c>
      <c r="K160" s="172">
        <f>IF(M157="","",M157)</f>
        <v>15</v>
      </c>
      <c r="L160" s="307" t="str">
        <f>IF(N157="","",N157)</f>
        <v>-</v>
      </c>
      <c r="M160" s="333"/>
      <c r="N160" s="334"/>
      <c r="O160" s="334"/>
      <c r="P160" s="335"/>
      <c r="Q160" s="94">
        <v>11</v>
      </c>
      <c r="R160" s="21" t="str">
        <f t="shared" si="39"/>
        <v>-</v>
      </c>
      <c r="S160" s="91">
        <v>15</v>
      </c>
      <c r="T160" s="317"/>
      <c r="U160" s="94">
        <v>11</v>
      </c>
      <c r="V160" s="21" t="str">
        <f t="shared" si="40"/>
        <v>-</v>
      </c>
      <c r="W160" s="91">
        <v>15</v>
      </c>
      <c r="X160" s="320"/>
      <c r="Y160" s="325"/>
      <c r="Z160" s="326"/>
      <c r="AA160" s="326"/>
      <c r="AB160" s="327"/>
      <c r="AC160" s="40"/>
      <c r="AD160" s="20">
        <f>COUNTIF(E159:X161,"○")</f>
        <v>1</v>
      </c>
      <c r="AE160" s="16">
        <f>COUNTIF(E159:X161,"×")</f>
        <v>3</v>
      </c>
      <c r="AF160" s="19">
        <f>(IF((E159&gt;G159),1,0))+(IF((E160&gt;G160),1,0))+(IF((E161&gt;G161),1,0))+(IF((I159&gt;K159),1,0))+(IF((I160&gt;K160),1,0))+(IF((I161&gt;K161),1,0))+(IF((M159&gt;O159),1,0))+(IF((M160&gt;O160),1,0))+(IF((M161&gt;O161),1,0))+(IF((Q159&gt;S159),1,0))+(IF((Q160&gt;S160),1,0))+(IF((Q161&gt;S161),1,0))+(IF((U159&gt;W159),1,0))+(IF((U160&gt;W160),1,0))+(IF((U161&gt;W161),1,0))</f>
        <v>2</v>
      </c>
      <c r="AG160" s="18">
        <f>(IF((E159&lt;G159),1,0))+(IF((E160&lt;G160),1,0))+(IF((E161&lt;G161),1,0))+(IF((I159&lt;K159),1,0))+(IF((I160&lt;K160),1,0))+(IF((I161&lt;K161),1,0))+(IF((M159&lt;O159),1,0))+(IF((M160&lt;O160),1,0))+(IF((M161&lt;O161),1,0))+(IF((Q159&lt;S159),1,0))+(IF((Q160&lt;S160),1,0))+(IF((Q161&lt;S161),1,0))+(IF((U159&lt;W159),1,0))+(IF((U160&lt;W160),1,0))+(IF((U161&lt;W161),1,0))</f>
        <v>7</v>
      </c>
      <c r="AH160" s="17">
        <f>AF160-AG160</f>
        <v>-5</v>
      </c>
      <c r="AI160" s="16">
        <f>SUM(E159:E161,I159:I161,M159:M161,Q159:Q161,U159:U161)</f>
        <v>105</v>
      </c>
      <c r="AJ160" s="16">
        <f>SUM(G159:G161,K159:K161,O159:O161,S159:S161,W159:W161)</f>
        <v>134</v>
      </c>
      <c r="AK160" s="15">
        <f>AI160-AJ160</f>
        <v>-29</v>
      </c>
      <c r="AL160" s="367">
        <f>(AD160-AE160)*1000+(AH160)*100+AK160</f>
        <v>-2529</v>
      </c>
      <c r="AM160" s="368"/>
      <c r="AN160" s="109"/>
      <c r="AO160" s="109"/>
      <c r="AP160" s="82" t="s">
        <v>153</v>
      </c>
      <c r="AQ160" s="81" t="s">
        <v>54</v>
      </c>
      <c r="AR160" s="23">
        <f>IF(BB154="","",BB154)</f>
        <v>14</v>
      </c>
      <c r="AS160" s="21" t="str">
        <f t="shared" si="45"/>
        <v>-</v>
      </c>
      <c r="AT160" s="172">
        <f>IF(AZ154="","",AZ154)</f>
        <v>16</v>
      </c>
      <c r="AU160" s="307" t="str">
        <f>IF(AW157="","",AW157)</f>
        <v/>
      </c>
      <c r="AV160" s="22">
        <f>IF(BB157="","",BB157)</f>
        <v>14</v>
      </c>
      <c r="AW160" s="21" t="str">
        <f t="shared" si="47"/>
        <v>-</v>
      </c>
      <c r="AX160" s="172">
        <f>IF(AZ157="","",AZ157)</f>
        <v>16</v>
      </c>
      <c r="AY160" s="307" t="str">
        <f>IF(BA157="","",BA157)</f>
        <v>-</v>
      </c>
      <c r="AZ160" s="333"/>
      <c r="BA160" s="334"/>
      <c r="BB160" s="334"/>
      <c r="BC160" s="335"/>
      <c r="BD160" s="94">
        <v>13</v>
      </c>
      <c r="BE160" s="21" t="str">
        <f t="shared" si="42"/>
        <v>-</v>
      </c>
      <c r="BF160" s="91">
        <v>3</v>
      </c>
      <c r="BG160" s="317"/>
      <c r="BH160" s="94">
        <v>15</v>
      </c>
      <c r="BI160" s="21" t="str">
        <f t="shared" si="43"/>
        <v>-</v>
      </c>
      <c r="BJ160" s="91">
        <v>6</v>
      </c>
      <c r="BK160" s="320"/>
      <c r="BL160" s="325"/>
      <c r="BM160" s="326"/>
      <c r="BN160" s="326"/>
      <c r="BO160" s="327"/>
      <c r="BP160" s="40"/>
      <c r="BQ160" s="20">
        <f>COUNTIF(AR159:BK161,"○")</f>
        <v>3</v>
      </c>
      <c r="BR160" s="16">
        <f>COUNTIF(AR159:BK161,"×")</f>
        <v>1</v>
      </c>
      <c r="BS160" s="19">
        <f>(IF((AR159&gt;AT159),1,0))+(IF((AR160&gt;AT160),1,0))+(IF((AR161&gt;AT161),1,0))+(IF((AV159&gt;AX159),1,0))+(IF((AV160&gt;AX160),1,0))+(IF((AV161&gt;AX161),1,0))+(IF((AZ159&gt;BB159),1,0))+(IF((AZ160&gt;BB160),1,0))+(IF((AZ161&gt;BB161),1,0))+(IF((BD159&gt;BF159),1,0))+(IF((BD160&gt;BF160),1,0))+(IF((BD161&gt;BF161),1,0))+(IF((BH159&gt;BJ159),1,0))+(IF((BH160&gt;BJ160),1,0))+(IF((BH161&gt;BJ161),1,0))</f>
        <v>7</v>
      </c>
      <c r="BT160" s="18">
        <f>(IF((AR159&lt;AT159),1,0))+(IF((AR160&lt;AT160),1,0))+(IF((AR161&lt;AT161),1,0))+(IF((AV159&lt;AX159),1,0))+(IF((AV160&lt;AX160),1,0))+(IF((AV161&lt;AX161),1,0))+(IF((AZ159&lt;BB159),1,0))+(IF((AZ160&lt;BB160),1,0))+(IF((AZ161&lt;BB161),1,0))+(IF((BD159&lt;BF159),1,0))+(IF((BD160&lt;BF160),1,0))+(IF((BD161&lt;BF161),1,0))+(IF((BH159&lt;BJ159),1,0))+(IF((BH160&lt;BJ160),1,0))+(IF((BH161&lt;BJ161),1,0))</f>
        <v>4</v>
      </c>
      <c r="BU160" s="17">
        <f>BS160-BT160</f>
        <v>3</v>
      </c>
      <c r="BV160" s="16">
        <f>SUM(AR159:AR161,AV159:AV161,AZ159:AZ161,BD159:BD161,BH159:BH161)</f>
        <v>157</v>
      </c>
      <c r="BW160" s="16">
        <f>SUM(AT159:AT161,AX159:AX161,BB159:BB161,BF159:BF161,BJ159:BJ161)</f>
        <v>131</v>
      </c>
      <c r="BX160" s="15">
        <f>BV160-BW160</f>
        <v>26</v>
      </c>
      <c r="BY160" s="367">
        <f>(BQ160-BR160)*1000+(BU160)*100+BX160</f>
        <v>2326</v>
      </c>
      <c r="BZ160" s="368"/>
      <c r="CK160" s="105"/>
      <c r="CL160" s="105"/>
      <c r="CM160" s="105"/>
      <c r="CN160" s="105"/>
      <c r="CO160" s="105"/>
    </row>
    <row r="161" spans="2:93" s="106" customFormat="1" ht="13.05" customHeight="1" thickBot="1" x14ac:dyDescent="0.2">
      <c r="B161" s="105"/>
      <c r="C161" s="84"/>
      <c r="D161" s="423"/>
      <c r="E161" s="23" t="str">
        <f>IF(O155="","",O155)</f>
        <v/>
      </c>
      <c r="F161" s="21" t="str">
        <f t="shared" si="44"/>
        <v/>
      </c>
      <c r="G161" s="172" t="str">
        <f>IF(M155="","",M155)</f>
        <v/>
      </c>
      <c r="H161" s="307" t="str">
        <f>IF(J158="","",J158)</f>
        <v/>
      </c>
      <c r="I161" s="22" t="str">
        <f>IF(O158="","",O158)</f>
        <v/>
      </c>
      <c r="J161" s="21" t="str">
        <f t="shared" si="46"/>
        <v/>
      </c>
      <c r="K161" s="172" t="str">
        <f>IF(M158="","",M158)</f>
        <v/>
      </c>
      <c r="L161" s="307" t="str">
        <f>IF(N158="","",N158)</f>
        <v/>
      </c>
      <c r="M161" s="333"/>
      <c r="N161" s="334"/>
      <c r="O161" s="334"/>
      <c r="P161" s="335"/>
      <c r="Q161" s="94"/>
      <c r="R161" s="21" t="str">
        <f t="shared" si="39"/>
        <v/>
      </c>
      <c r="S161" s="91"/>
      <c r="T161" s="318"/>
      <c r="U161" s="94">
        <v>16</v>
      </c>
      <c r="V161" s="21" t="str">
        <f t="shared" si="40"/>
        <v>-</v>
      </c>
      <c r="W161" s="91">
        <v>14</v>
      </c>
      <c r="X161" s="321"/>
      <c r="Y161" s="70">
        <f>AD160</f>
        <v>1</v>
      </c>
      <c r="Z161" s="53" t="s">
        <v>10</v>
      </c>
      <c r="AA161" s="53">
        <f>AE160</f>
        <v>3</v>
      </c>
      <c r="AB161" s="71" t="s">
        <v>7</v>
      </c>
      <c r="AC161" s="40"/>
      <c r="AD161" s="20"/>
      <c r="AE161" s="16"/>
      <c r="AF161" s="19"/>
      <c r="AG161" s="18"/>
      <c r="AH161" s="15"/>
      <c r="AI161" s="16"/>
      <c r="AJ161" s="16"/>
      <c r="AK161" s="15"/>
      <c r="AL161" s="185"/>
      <c r="AM161" s="167"/>
      <c r="AN161" s="108"/>
      <c r="AO161" s="108"/>
      <c r="AP161" s="84"/>
      <c r="AQ161" s="86"/>
      <c r="AR161" s="23">
        <f>IF(BB155="","",BB155)</f>
        <v>17</v>
      </c>
      <c r="AS161" s="21" t="str">
        <f t="shared" si="45"/>
        <v>-</v>
      </c>
      <c r="AT161" s="172">
        <f>IF(AZ155="","",AZ155)</f>
        <v>15</v>
      </c>
      <c r="AU161" s="307" t="str">
        <f>IF(AW158="","",AW158)</f>
        <v/>
      </c>
      <c r="AV161" s="22">
        <f>IF(BB158="","",BB158)</f>
        <v>15</v>
      </c>
      <c r="AW161" s="21" t="str">
        <f t="shared" si="47"/>
        <v>-</v>
      </c>
      <c r="AX161" s="172">
        <f>IF(AZ158="","",AZ158)</f>
        <v>12</v>
      </c>
      <c r="AY161" s="307" t="str">
        <f>IF(BA158="","",BA158)</f>
        <v>-</v>
      </c>
      <c r="AZ161" s="333"/>
      <c r="BA161" s="334"/>
      <c r="BB161" s="334"/>
      <c r="BC161" s="335"/>
      <c r="BD161" s="94"/>
      <c r="BE161" s="21" t="str">
        <f t="shared" si="42"/>
        <v/>
      </c>
      <c r="BF161" s="91"/>
      <c r="BG161" s="318"/>
      <c r="BH161" s="94">
        <v>11</v>
      </c>
      <c r="BI161" s="21" t="str">
        <f t="shared" si="43"/>
        <v>-</v>
      </c>
      <c r="BJ161" s="91">
        <v>15</v>
      </c>
      <c r="BK161" s="321"/>
      <c r="BL161" s="70">
        <f>BQ160</f>
        <v>3</v>
      </c>
      <c r="BM161" s="53" t="s">
        <v>10</v>
      </c>
      <c r="BN161" s="53">
        <f>BR160</f>
        <v>1</v>
      </c>
      <c r="BO161" s="71" t="s">
        <v>7</v>
      </c>
      <c r="BP161" s="40"/>
      <c r="BQ161" s="20"/>
      <c r="BR161" s="16"/>
      <c r="BS161" s="19"/>
      <c r="BT161" s="18"/>
      <c r="BU161" s="15"/>
      <c r="BV161" s="16"/>
      <c r="BW161" s="16"/>
      <c r="BX161" s="15"/>
      <c r="BY161" s="185"/>
      <c r="BZ161" s="167"/>
      <c r="CK161" s="105"/>
      <c r="CL161" s="105"/>
      <c r="CM161" s="105"/>
      <c r="CN161" s="105"/>
      <c r="CO161" s="105"/>
    </row>
    <row r="162" spans="2:93" s="106" customFormat="1" ht="13.05" customHeight="1" x14ac:dyDescent="0.15">
      <c r="B162" s="105"/>
      <c r="C162" s="82" t="s">
        <v>144</v>
      </c>
      <c r="D162" s="89" t="s">
        <v>148</v>
      </c>
      <c r="E162" s="26">
        <f>IF(S153="","",S153)</f>
        <v>9</v>
      </c>
      <c r="F162" s="24" t="str">
        <f t="shared" si="44"/>
        <v>-</v>
      </c>
      <c r="G162" s="171">
        <f>IF(Q153="","",Q153)</f>
        <v>15</v>
      </c>
      <c r="H162" s="369" t="str">
        <f>IF(T153="","",IF(T153="○","×",IF(T153="×","○")))</f>
        <v>×</v>
      </c>
      <c r="I162" s="25">
        <f>IF(S156="","",S156)</f>
        <v>15</v>
      </c>
      <c r="J162" s="24" t="str">
        <f t="shared" si="46"/>
        <v>-</v>
      </c>
      <c r="K162" s="171">
        <f>IF(Q156="","",Q156)</f>
        <v>9</v>
      </c>
      <c r="L162" s="306" t="str">
        <f>IF(T156="","",IF(T156="○","×",IF(T156="×","○")))</f>
        <v>○</v>
      </c>
      <c r="M162" s="171">
        <f>IF(S159="","",S159)</f>
        <v>15</v>
      </c>
      <c r="N162" s="24" t="str">
        <f t="shared" ref="N162:N167" si="48">IF(M162="","","-")</f>
        <v>-</v>
      </c>
      <c r="O162" s="171">
        <f>IF(Q159="","",Q159)</f>
        <v>12</v>
      </c>
      <c r="P162" s="306" t="str">
        <f>IF(T159="","",IF(T159="○","×",IF(T159="×","○")))</f>
        <v>○</v>
      </c>
      <c r="Q162" s="330"/>
      <c r="R162" s="331"/>
      <c r="S162" s="331"/>
      <c r="T162" s="332"/>
      <c r="U162" s="95">
        <v>15</v>
      </c>
      <c r="V162" s="24" t="str">
        <f t="shared" si="40"/>
        <v>-</v>
      </c>
      <c r="W162" s="92">
        <v>10</v>
      </c>
      <c r="X162" s="320" t="str">
        <f>IF(U162&lt;&gt;"",IF(U162&gt;W162,IF(U163&gt;W163,"○",IF(U164&gt;W164,"○","×")),IF(U163&gt;W163,IF(U164&gt;W164,"○","×"),"×")),"")</f>
        <v>○</v>
      </c>
      <c r="Y162" s="322">
        <f>RANK(AL163,AL153:AL166)</f>
        <v>2</v>
      </c>
      <c r="Z162" s="323"/>
      <c r="AA162" s="323"/>
      <c r="AB162" s="324"/>
      <c r="AC162" s="40"/>
      <c r="AD162" s="32"/>
      <c r="AE162" s="29"/>
      <c r="AF162" s="31"/>
      <c r="AG162" s="30"/>
      <c r="AH162" s="28"/>
      <c r="AI162" s="29"/>
      <c r="AJ162" s="29"/>
      <c r="AK162" s="28"/>
      <c r="AL162" s="185"/>
      <c r="AM162" s="167"/>
      <c r="AN162" s="109"/>
      <c r="AO162" s="109"/>
      <c r="AP162" s="87" t="s">
        <v>154</v>
      </c>
      <c r="AQ162" s="103" t="s">
        <v>105</v>
      </c>
      <c r="AR162" s="26">
        <f>IF(BF153="","",BF153)</f>
        <v>5</v>
      </c>
      <c r="AS162" s="24" t="str">
        <f t="shared" si="45"/>
        <v>-</v>
      </c>
      <c r="AT162" s="171">
        <f>IF(BD153="","",BD153)</f>
        <v>15</v>
      </c>
      <c r="AU162" s="369" t="str">
        <f>IF(BG153="","",IF(BG153="○","×",IF(BG153="×","○")))</f>
        <v>×</v>
      </c>
      <c r="AV162" s="25">
        <f>IF(BF156="","",BF156)</f>
        <v>10</v>
      </c>
      <c r="AW162" s="24" t="str">
        <f t="shared" si="47"/>
        <v>-</v>
      </c>
      <c r="AX162" s="171">
        <f>IF(BD156="","",BD156)</f>
        <v>15</v>
      </c>
      <c r="AY162" s="306" t="str">
        <f>IF(BG156="","",IF(BG156="○","×",IF(BG156="×","○")))</f>
        <v>×</v>
      </c>
      <c r="AZ162" s="171">
        <f>IF(BF159="","",BF159)</f>
        <v>5</v>
      </c>
      <c r="BA162" s="24" t="str">
        <f t="shared" ref="BA162:BA167" si="49">IF(AZ162="","","-")</f>
        <v>-</v>
      </c>
      <c r="BB162" s="171">
        <f>IF(BD159="","",BD159)</f>
        <v>15</v>
      </c>
      <c r="BC162" s="306" t="str">
        <f>IF(BG159="","",IF(BG159="○","×",IF(BG159="×","○")))</f>
        <v>×</v>
      </c>
      <c r="BD162" s="330"/>
      <c r="BE162" s="331"/>
      <c r="BF162" s="331"/>
      <c r="BG162" s="332"/>
      <c r="BH162" s="95">
        <v>4</v>
      </c>
      <c r="BI162" s="24" t="str">
        <f t="shared" si="43"/>
        <v>-</v>
      </c>
      <c r="BJ162" s="92">
        <v>15</v>
      </c>
      <c r="BK162" s="320" t="str">
        <f>IF(BH162&lt;&gt;"",IF(BH162&gt;BJ162,IF(BH163&gt;BJ163,"○",IF(BH164&gt;BJ164,"○","×")),IF(BH163&gt;BJ163,IF(BH164&gt;BJ164,"○","×"),"×")),"")</f>
        <v>×</v>
      </c>
      <c r="BL162" s="322">
        <f>RANK(BY163,BY153:BY166)</f>
        <v>5</v>
      </c>
      <c r="BM162" s="323"/>
      <c r="BN162" s="323"/>
      <c r="BO162" s="324"/>
      <c r="BP162" s="40"/>
      <c r="BQ162" s="32"/>
      <c r="BR162" s="29"/>
      <c r="BS162" s="31"/>
      <c r="BT162" s="30"/>
      <c r="BU162" s="28"/>
      <c r="BV162" s="29"/>
      <c r="BW162" s="29"/>
      <c r="BX162" s="28"/>
      <c r="BY162" s="185"/>
      <c r="BZ162" s="167"/>
      <c r="CK162" s="105"/>
      <c r="CL162" s="105"/>
      <c r="CM162" s="105"/>
      <c r="CN162" s="105"/>
      <c r="CO162" s="105"/>
    </row>
    <row r="163" spans="2:93" s="106" customFormat="1" ht="13.05" customHeight="1" x14ac:dyDescent="0.15">
      <c r="B163" s="105"/>
      <c r="C163" s="82" t="s">
        <v>145</v>
      </c>
      <c r="D163" s="81" t="s">
        <v>148</v>
      </c>
      <c r="E163" s="23">
        <f>IF(S154="","",S154)</f>
        <v>13</v>
      </c>
      <c r="F163" s="21" t="str">
        <f t="shared" si="44"/>
        <v>-</v>
      </c>
      <c r="G163" s="172">
        <f>IF(Q154="","",Q154)</f>
        <v>15</v>
      </c>
      <c r="H163" s="370" t="str">
        <f>IF(J160="","",J160)</f>
        <v>-</v>
      </c>
      <c r="I163" s="22">
        <f>IF(S157="","",S157)</f>
        <v>9</v>
      </c>
      <c r="J163" s="21" t="str">
        <f t="shared" si="46"/>
        <v>-</v>
      </c>
      <c r="K163" s="172">
        <f>IF(Q157="","",Q157)</f>
        <v>15</v>
      </c>
      <c r="L163" s="307" t="str">
        <f>IF(N160="","",N160)</f>
        <v/>
      </c>
      <c r="M163" s="172">
        <f>IF(S160="","",S160)</f>
        <v>15</v>
      </c>
      <c r="N163" s="21" t="str">
        <f t="shared" si="48"/>
        <v>-</v>
      </c>
      <c r="O163" s="172">
        <f>IF(Q160="","",Q160)</f>
        <v>11</v>
      </c>
      <c r="P163" s="307" t="str">
        <f>IF(R160="","",R160)</f>
        <v>-</v>
      </c>
      <c r="Q163" s="333"/>
      <c r="R163" s="334"/>
      <c r="S163" s="334"/>
      <c r="T163" s="335"/>
      <c r="U163" s="94">
        <v>15</v>
      </c>
      <c r="V163" s="21" t="str">
        <f t="shared" si="40"/>
        <v>-</v>
      </c>
      <c r="W163" s="91">
        <v>6</v>
      </c>
      <c r="X163" s="320"/>
      <c r="Y163" s="325"/>
      <c r="Z163" s="326"/>
      <c r="AA163" s="326"/>
      <c r="AB163" s="327"/>
      <c r="AC163" s="40"/>
      <c r="AD163" s="20">
        <f>COUNTIF(E162:X164,"○")</f>
        <v>3</v>
      </c>
      <c r="AE163" s="16">
        <f>COUNTIF(E162:X164,"×")</f>
        <v>1</v>
      </c>
      <c r="AF163" s="19">
        <f>(IF((E162&gt;G162),1,0))+(IF((E163&gt;G163),1,0))+(IF((E164&gt;G164),1,0))+(IF((I162&gt;K162),1,0))+(IF((I163&gt;K163),1,0))+(IF((I164&gt;K164),1,0))+(IF((M162&gt;O162),1,0))+(IF((M163&gt;O163),1,0))+(IF((M164&gt;O164),1,0))+(IF((Q162&gt;S162),1,0))+(IF((Q163&gt;S163),1,0))+(IF((Q164&gt;S164),1,0))+(IF((U162&gt;W162),1,0))+(IF((U163&gt;W163),1,0))+(IF((U164&gt;W164),1,0))</f>
        <v>6</v>
      </c>
      <c r="AG163" s="18">
        <f>(IF((E162&lt;G162),1,0))+(IF((E163&lt;G163),1,0))+(IF((E164&lt;G164),1,0))+(IF((I162&lt;K162),1,0))+(IF((I163&lt;K163),1,0))+(IF((I164&lt;K164),1,0))+(IF((M162&lt;O162),1,0))+(IF((M163&lt;O163),1,0))+(IF((M164&lt;O164),1,0))+(IF((Q162&lt;S162),1,0))+(IF((Q163&lt;S163),1,0))+(IF((Q164&lt;S164),1,0))+(IF((U162&lt;W162),1,0))+(IF((U163&lt;W163),1,0))+(IF((U164&lt;W164),1,0))</f>
        <v>3</v>
      </c>
      <c r="AH163" s="17">
        <f>AF163-AG163</f>
        <v>3</v>
      </c>
      <c r="AI163" s="16">
        <f>SUM(E162:E164,I162:I164,M162:M164,Q162:Q164,U162:U164)</f>
        <v>122</v>
      </c>
      <c r="AJ163" s="16">
        <f>SUM(G162:G164,K162:K164,O162:O164,S162:S164,W162:W164)</f>
        <v>107</v>
      </c>
      <c r="AK163" s="15">
        <f>AI163-AJ163</f>
        <v>15</v>
      </c>
      <c r="AL163" s="367">
        <f>(AD163-AE163)*1000+(AH163)*100+AK163</f>
        <v>2315</v>
      </c>
      <c r="AM163" s="368"/>
      <c r="AN163" s="109"/>
      <c r="AO163" s="109"/>
      <c r="AP163" s="87" t="s">
        <v>155</v>
      </c>
      <c r="AQ163" s="104" t="s">
        <v>105</v>
      </c>
      <c r="AR163" s="23">
        <f>IF(BF154="","",BF154)</f>
        <v>7</v>
      </c>
      <c r="AS163" s="21" t="str">
        <f t="shared" si="45"/>
        <v>-</v>
      </c>
      <c r="AT163" s="172">
        <f>IF(BD154="","",BD154)</f>
        <v>15</v>
      </c>
      <c r="AU163" s="370" t="str">
        <f>IF(AW160="","",AW160)</f>
        <v>-</v>
      </c>
      <c r="AV163" s="22">
        <f>IF(BF157="","",BF157)</f>
        <v>11</v>
      </c>
      <c r="AW163" s="21" t="str">
        <f t="shared" si="47"/>
        <v>-</v>
      </c>
      <c r="AX163" s="172">
        <f>IF(BD157="","",BD157)</f>
        <v>15</v>
      </c>
      <c r="AY163" s="307" t="str">
        <f>IF(BA160="","",BA160)</f>
        <v/>
      </c>
      <c r="AZ163" s="172">
        <f>IF(BF160="","",BF160)</f>
        <v>3</v>
      </c>
      <c r="BA163" s="21" t="str">
        <f t="shared" si="49"/>
        <v>-</v>
      </c>
      <c r="BB163" s="172">
        <f>IF(BD160="","",BD160)</f>
        <v>13</v>
      </c>
      <c r="BC163" s="307" t="str">
        <f>IF(BE160="","",BE160)</f>
        <v>-</v>
      </c>
      <c r="BD163" s="333"/>
      <c r="BE163" s="334"/>
      <c r="BF163" s="334"/>
      <c r="BG163" s="335"/>
      <c r="BH163" s="94">
        <v>7</v>
      </c>
      <c r="BI163" s="21" t="str">
        <f t="shared" si="43"/>
        <v>-</v>
      </c>
      <c r="BJ163" s="91">
        <v>15</v>
      </c>
      <c r="BK163" s="320"/>
      <c r="BL163" s="325"/>
      <c r="BM163" s="326"/>
      <c r="BN163" s="326"/>
      <c r="BO163" s="327"/>
      <c r="BP163" s="40"/>
      <c r="BQ163" s="20">
        <f>COUNTIF(AR162:BK164,"○")</f>
        <v>0</v>
      </c>
      <c r="BR163" s="16">
        <f>COUNTIF(AR162:BK164,"×")</f>
        <v>4</v>
      </c>
      <c r="BS163" s="19">
        <f>(IF((AR162&gt;AT162),1,0))+(IF((AR163&gt;AT163),1,0))+(IF((AR164&gt;AT164),1,0))+(IF((AV162&gt;AX162),1,0))+(IF((AV163&gt;AX163),1,0))+(IF((AV164&gt;AX164),1,0))+(IF((AZ162&gt;BB162),1,0))+(IF((AZ163&gt;BB163),1,0))+(IF((AZ164&gt;BB164),1,0))+(IF((BD162&gt;BF162),1,0))+(IF((BD163&gt;BF163),1,0))+(IF((BD164&gt;BF164),1,0))+(IF((BH162&gt;BJ162),1,0))+(IF((BH163&gt;BJ163),1,0))+(IF((BH164&gt;BJ164),1,0))</f>
        <v>0</v>
      </c>
      <c r="BT163" s="18">
        <f>(IF((AR162&lt;AT162),1,0))+(IF((AR163&lt;AT163),1,0))+(IF((AR164&lt;AT164),1,0))+(IF((AV162&lt;AX162),1,0))+(IF((AV163&lt;AX163),1,0))+(IF((AV164&lt;AX164),1,0))+(IF((AZ162&lt;BB162),1,0))+(IF((AZ163&lt;BB163),1,0))+(IF((AZ164&lt;BB164),1,0))+(IF((BD162&lt;BF162),1,0))+(IF((BD163&lt;BF163),1,0))+(IF((BD164&lt;BF164),1,0))+(IF((BH162&lt;BJ162),1,0))+(IF((BH163&lt;BJ163),1,0))+(IF((BH164&lt;BJ164),1,0))</f>
        <v>8</v>
      </c>
      <c r="BU163" s="17">
        <f>BS163-BT163</f>
        <v>-8</v>
      </c>
      <c r="BV163" s="16">
        <f>SUM(AR162:AR164,AV162:AV164,AZ162:AZ164,BD162:BD164,BH162:BH164)</f>
        <v>52</v>
      </c>
      <c r="BW163" s="16">
        <f>SUM(AT162:AT164,AX162:AX164,BB162:BB164,BF162:BF164,BJ162:BJ164)</f>
        <v>118</v>
      </c>
      <c r="BX163" s="15">
        <f>BV163-BW163</f>
        <v>-66</v>
      </c>
      <c r="BY163" s="367">
        <f>(BQ163-BR163)*1000+(BU163)*100+BX163</f>
        <v>-4866</v>
      </c>
      <c r="BZ163" s="368"/>
      <c r="CK163" s="105"/>
      <c r="CL163" s="105"/>
      <c r="CM163" s="105"/>
      <c r="CN163" s="105"/>
      <c r="CO163" s="105"/>
    </row>
    <row r="164" spans="2:93" ht="13.05" customHeight="1" thickBot="1" x14ac:dyDescent="0.2">
      <c r="C164" s="84"/>
      <c r="D164" s="86"/>
      <c r="E164" s="23" t="str">
        <f>IF(S155="","",S155)</f>
        <v/>
      </c>
      <c r="F164" s="21" t="str">
        <f t="shared" si="44"/>
        <v/>
      </c>
      <c r="G164" s="172" t="str">
        <f>IF(Q155="","",Q155)</f>
        <v/>
      </c>
      <c r="H164" s="370" t="str">
        <f>IF(J161="","",J161)</f>
        <v/>
      </c>
      <c r="I164" s="22">
        <f>IF(S158="","",S158)</f>
        <v>16</v>
      </c>
      <c r="J164" s="21" t="str">
        <f t="shared" si="46"/>
        <v>-</v>
      </c>
      <c r="K164" s="172">
        <f>IF(Q158="","",Q158)</f>
        <v>14</v>
      </c>
      <c r="L164" s="307" t="str">
        <f>IF(N161="","",N161)</f>
        <v/>
      </c>
      <c r="M164" s="172" t="str">
        <f>IF(S161="","",S161)</f>
        <v/>
      </c>
      <c r="N164" s="21" t="str">
        <f t="shared" si="48"/>
        <v/>
      </c>
      <c r="O164" s="172" t="str">
        <f>IF(Q161="","",Q161)</f>
        <v/>
      </c>
      <c r="P164" s="307" t="str">
        <f>IF(R161="","",R161)</f>
        <v/>
      </c>
      <c r="Q164" s="333"/>
      <c r="R164" s="334"/>
      <c r="S164" s="334"/>
      <c r="T164" s="335"/>
      <c r="U164" s="94"/>
      <c r="V164" s="21" t="str">
        <f t="shared" si="40"/>
        <v/>
      </c>
      <c r="W164" s="91"/>
      <c r="X164" s="321"/>
      <c r="Y164" s="70">
        <f>AD163</f>
        <v>3</v>
      </c>
      <c r="Z164" s="53" t="s">
        <v>10</v>
      </c>
      <c r="AA164" s="53">
        <f>AE163</f>
        <v>1</v>
      </c>
      <c r="AB164" s="71" t="s">
        <v>7</v>
      </c>
      <c r="AC164" s="40"/>
      <c r="AD164" s="11"/>
      <c r="AE164" s="8"/>
      <c r="AF164" s="10"/>
      <c r="AG164" s="9"/>
      <c r="AH164" s="7"/>
      <c r="AI164" s="8"/>
      <c r="AJ164" s="8"/>
      <c r="AK164" s="7"/>
      <c r="AL164" s="185"/>
      <c r="AM164" s="167"/>
      <c r="AN164" s="108"/>
      <c r="AO164" s="108"/>
      <c r="AP164" s="82"/>
      <c r="AQ164" s="98"/>
      <c r="AR164" s="23" t="str">
        <f>IF(BF155="","",BF155)</f>
        <v/>
      </c>
      <c r="AS164" s="21" t="str">
        <f t="shared" si="45"/>
        <v/>
      </c>
      <c r="AT164" s="172" t="str">
        <f>IF(BD155="","",BD155)</f>
        <v/>
      </c>
      <c r="AU164" s="370" t="str">
        <f>IF(AW161="","",AW161)</f>
        <v>-</v>
      </c>
      <c r="AV164" s="22" t="str">
        <f>IF(BF158="","",BF158)</f>
        <v/>
      </c>
      <c r="AW164" s="21" t="str">
        <f t="shared" si="47"/>
        <v/>
      </c>
      <c r="AX164" s="172" t="str">
        <f>IF(BD158="","",BD158)</f>
        <v/>
      </c>
      <c r="AY164" s="307" t="str">
        <f>IF(BA161="","",BA161)</f>
        <v/>
      </c>
      <c r="AZ164" s="172" t="str">
        <f>IF(BF161="","",BF161)</f>
        <v/>
      </c>
      <c r="BA164" s="21" t="str">
        <f t="shared" si="49"/>
        <v/>
      </c>
      <c r="BB164" s="172" t="str">
        <f>IF(BD161="","",BD161)</f>
        <v/>
      </c>
      <c r="BC164" s="307" t="str">
        <f>IF(BE161="","",BE161)</f>
        <v/>
      </c>
      <c r="BD164" s="333"/>
      <c r="BE164" s="334"/>
      <c r="BF164" s="334"/>
      <c r="BG164" s="335"/>
      <c r="BH164" s="94"/>
      <c r="BI164" s="21" t="str">
        <f t="shared" si="43"/>
        <v/>
      </c>
      <c r="BJ164" s="91"/>
      <c r="BK164" s="321"/>
      <c r="BL164" s="70">
        <f>BQ163</f>
        <v>0</v>
      </c>
      <c r="BM164" s="53" t="s">
        <v>10</v>
      </c>
      <c r="BN164" s="53">
        <f>BR163</f>
        <v>4</v>
      </c>
      <c r="BO164" s="71" t="s">
        <v>7</v>
      </c>
      <c r="BP164" s="40"/>
      <c r="BQ164" s="11"/>
      <c r="BR164" s="8"/>
      <c r="BS164" s="10"/>
      <c r="BT164" s="9"/>
      <c r="BU164" s="7"/>
      <c r="BV164" s="8"/>
      <c r="BW164" s="8"/>
      <c r="BX164" s="7"/>
      <c r="BY164" s="185"/>
      <c r="BZ164" s="167"/>
    </row>
    <row r="165" spans="2:93" ht="13.05" customHeight="1" x14ac:dyDescent="0.15">
      <c r="C165" s="85" t="s">
        <v>146</v>
      </c>
      <c r="D165" s="88" t="s">
        <v>54</v>
      </c>
      <c r="E165" s="26">
        <f>IF(W153="","",W153)</f>
        <v>11</v>
      </c>
      <c r="F165" s="24" t="str">
        <f t="shared" si="44"/>
        <v>-</v>
      </c>
      <c r="G165" s="171">
        <f>IF(U153="","",U153)</f>
        <v>15</v>
      </c>
      <c r="H165" s="369" t="str">
        <f>IF(X153="","",IF(X153="○","×",IF(X153="×","○")))</f>
        <v>×</v>
      </c>
      <c r="I165" s="25">
        <f>IF(W156="","",W156)</f>
        <v>15</v>
      </c>
      <c r="J165" s="24" t="str">
        <f t="shared" si="46"/>
        <v>-</v>
      </c>
      <c r="K165" s="171">
        <f>IF(U156="","",U156)</f>
        <v>10</v>
      </c>
      <c r="L165" s="306" t="str">
        <f>IF(X156="","",IF(X156="○","×",IF(X156="×","○")))</f>
        <v>○</v>
      </c>
      <c r="M165" s="171">
        <f>IF(W159="","",W159)</f>
        <v>14</v>
      </c>
      <c r="N165" s="24" t="str">
        <f t="shared" si="48"/>
        <v>-</v>
      </c>
      <c r="O165" s="171">
        <f>IF(U159="","",U159)</f>
        <v>16</v>
      </c>
      <c r="P165" s="306" t="str">
        <f>IF(X159="","",IF(X159="○","×",IF(X159="×","○")))</f>
        <v>×</v>
      </c>
      <c r="Q165" s="25">
        <f>IF(W162="","",W162)</f>
        <v>10</v>
      </c>
      <c r="R165" s="24" t="str">
        <f>IF(Q165="","","-")</f>
        <v>-</v>
      </c>
      <c r="S165" s="171">
        <f>IF(U162="","",U162)</f>
        <v>15</v>
      </c>
      <c r="T165" s="306" t="str">
        <f>IF(X162="","",IF(X162="○","×",IF(X162="×","○")))</f>
        <v>×</v>
      </c>
      <c r="U165" s="330"/>
      <c r="V165" s="331"/>
      <c r="W165" s="331"/>
      <c r="X165" s="332"/>
      <c r="Y165" s="322">
        <f>RANK(AL166,AL153:AL166)</f>
        <v>3</v>
      </c>
      <c r="Z165" s="323"/>
      <c r="AA165" s="323"/>
      <c r="AB165" s="324"/>
      <c r="AC165" s="40"/>
      <c r="AD165" s="20"/>
      <c r="AE165" s="16"/>
      <c r="AF165" s="19"/>
      <c r="AG165" s="18"/>
      <c r="AH165" s="15"/>
      <c r="AI165" s="16"/>
      <c r="AJ165" s="16"/>
      <c r="AK165" s="15"/>
      <c r="AL165" s="185"/>
      <c r="AM165" s="167"/>
      <c r="AN165" s="109"/>
      <c r="AO165" s="109"/>
      <c r="AP165" s="85" t="s">
        <v>156</v>
      </c>
      <c r="AQ165" s="412" t="s">
        <v>115</v>
      </c>
      <c r="AR165" s="26">
        <f>IF(BJ153="","",BJ153)</f>
        <v>15</v>
      </c>
      <c r="AS165" s="24" t="str">
        <f t="shared" si="45"/>
        <v>-</v>
      </c>
      <c r="AT165" s="171">
        <f>IF(BH153="","",BH153)</f>
        <v>7</v>
      </c>
      <c r="AU165" s="369" t="str">
        <f>IF(BK153="","",IF(BK153="○","×",IF(BK153="×","○")))</f>
        <v>○</v>
      </c>
      <c r="AV165" s="25">
        <f>IF(BJ156="","",BJ156)</f>
        <v>15</v>
      </c>
      <c r="AW165" s="24" t="str">
        <f t="shared" si="47"/>
        <v>-</v>
      </c>
      <c r="AX165" s="171">
        <f>IF(BH156="","",BH156)</f>
        <v>13</v>
      </c>
      <c r="AY165" s="306" t="str">
        <f>IF(BK156="","",IF(BK156="○","×",IF(BK156="×","○")))</f>
        <v>○</v>
      </c>
      <c r="AZ165" s="171">
        <f>IF(BJ159="","",BJ159)</f>
        <v>15</v>
      </c>
      <c r="BA165" s="24" t="str">
        <f t="shared" si="49"/>
        <v>-</v>
      </c>
      <c r="BB165" s="171">
        <f>IF(BH159="","",BH159)</f>
        <v>11</v>
      </c>
      <c r="BC165" s="306" t="str">
        <f>IF(BK159="","",IF(BK159="○","×",IF(BK159="×","○")))</f>
        <v>○</v>
      </c>
      <c r="BD165" s="25">
        <f>IF(BJ162="","",BJ162)</f>
        <v>15</v>
      </c>
      <c r="BE165" s="24" t="str">
        <f>IF(BD165="","","-")</f>
        <v>-</v>
      </c>
      <c r="BF165" s="171">
        <f>IF(BH162="","",BH162)</f>
        <v>4</v>
      </c>
      <c r="BG165" s="306" t="str">
        <f>IF(BK162="","",IF(BK162="○","×",IF(BK162="×","○")))</f>
        <v>○</v>
      </c>
      <c r="BH165" s="330"/>
      <c r="BI165" s="331"/>
      <c r="BJ165" s="331"/>
      <c r="BK165" s="332"/>
      <c r="BL165" s="322">
        <f>RANK(BY166,BY153:BY166)</f>
        <v>1</v>
      </c>
      <c r="BM165" s="323"/>
      <c r="BN165" s="323"/>
      <c r="BO165" s="324"/>
      <c r="BP165" s="40"/>
      <c r="BQ165" s="20"/>
      <c r="BR165" s="16"/>
      <c r="BS165" s="19"/>
      <c r="BT165" s="18"/>
      <c r="BU165" s="15"/>
      <c r="BV165" s="16"/>
      <c r="BW165" s="16"/>
      <c r="BX165" s="15"/>
      <c r="BY165" s="185"/>
      <c r="BZ165" s="167"/>
    </row>
    <row r="166" spans="2:93" ht="13.05" customHeight="1" x14ac:dyDescent="0.15">
      <c r="C166" s="82" t="s">
        <v>147</v>
      </c>
      <c r="D166" s="81" t="s">
        <v>54</v>
      </c>
      <c r="E166" s="23">
        <f>IF(W154="","",W154)</f>
        <v>9</v>
      </c>
      <c r="F166" s="21" t="str">
        <f t="shared" si="44"/>
        <v>-</v>
      </c>
      <c r="G166" s="172">
        <f>IF(U154="","",U154)</f>
        <v>15</v>
      </c>
      <c r="H166" s="370" t="str">
        <f>IF(J157="","",J157)</f>
        <v/>
      </c>
      <c r="I166" s="22">
        <f>IF(W157="","",W157)</f>
        <v>15</v>
      </c>
      <c r="J166" s="21" t="str">
        <f t="shared" si="46"/>
        <v>-</v>
      </c>
      <c r="K166" s="172">
        <f>IF(U157="","",U157)</f>
        <v>13</v>
      </c>
      <c r="L166" s="307" t="str">
        <f>IF(N163="","",N163)</f>
        <v>-</v>
      </c>
      <c r="M166" s="172">
        <f>IF(W160="","",W160)</f>
        <v>15</v>
      </c>
      <c r="N166" s="21" t="str">
        <f t="shared" si="48"/>
        <v>-</v>
      </c>
      <c r="O166" s="172">
        <f>IF(U160="","",U160)</f>
        <v>11</v>
      </c>
      <c r="P166" s="307" t="str">
        <f>IF(R163="","",R163)</f>
        <v/>
      </c>
      <c r="Q166" s="22">
        <f>IF(W163="","",W163)</f>
        <v>6</v>
      </c>
      <c r="R166" s="21" t="str">
        <f>IF(Q166="","","-")</f>
        <v>-</v>
      </c>
      <c r="S166" s="172">
        <f>IF(U163="","",U163)</f>
        <v>15</v>
      </c>
      <c r="T166" s="307" t="str">
        <f>IF(V163="","",V163)</f>
        <v>-</v>
      </c>
      <c r="U166" s="333"/>
      <c r="V166" s="334"/>
      <c r="W166" s="334"/>
      <c r="X166" s="335"/>
      <c r="Y166" s="325"/>
      <c r="Z166" s="326"/>
      <c r="AA166" s="326"/>
      <c r="AB166" s="327"/>
      <c r="AC166" s="40"/>
      <c r="AD166" s="20">
        <f>COUNTIF(E165:X167,"○")</f>
        <v>1</v>
      </c>
      <c r="AE166" s="16">
        <f>COUNTIF(E165:X167,"×")</f>
        <v>3</v>
      </c>
      <c r="AF166" s="19">
        <f>(IF((E165&gt;G165),1,0))+(IF((E166&gt;G166),1,0))+(IF((E167&gt;G167),1,0))+(IF((I165&gt;K165),1,0))+(IF((I166&gt;K166),1,0))+(IF((I167&gt;K167),1,0))+(IF((M165&gt;O165),1,0))+(IF((M166&gt;O166),1,0))+(IF((M167&gt;O167),1,0))+(IF((Q165&gt;S165),1,0))+(IF((Q166&gt;S166),1,0))+(IF((Q167&gt;S167),1,0))+(IF((U165&gt;W165),1,0))+(IF((U166&gt;W166),1,0))+(IF((U167&gt;W167),1,0))</f>
        <v>3</v>
      </c>
      <c r="AG166" s="18">
        <f>(IF((E165&lt;G165),1,0))+(IF((E166&lt;G166),1,0))+(IF((E167&lt;G167),1,0))+(IF((I165&lt;K165),1,0))+(IF((I166&lt;K166),1,0))+(IF((I167&lt;K167),1,0))+(IF((M165&lt;O165),1,0))+(IF((M166&lt;O166),1,0))+(IF((M167&lt;O167),1,0))+(IF((Q165&lt;S165),1,0))+(IF((Q166&lt;S166),1,0))+(IF((Q167&lt;S167),1,0))+(IF((U165&lt;W165),1,0))+(IF((U166&lt;W166),1,0))+(IF((U167&lt;W167),1,0))</f>
        <v>6</v>
      </c>
      <c r="AH166" s="17">
        <f>AF166-AG166</f>
        <v>-3</v>
      </c>
      <c r="AI166" s="16">
        <f>SUM(E165:E167,I165:I167,M165:M167,Q165:Q167,U165:U167)</f>
        <v>109</v>
      </c>
      <c r="AJ166" s="16">
        <f>SUM(G165:G167,K165:K167,O165:O167,S165:S167,W165:W167)</f>
        <v>126</v>
      </c>
      <c r="AK166" s="15">
        <f>AI166-AJ166</f>
        <v>-17</v>
      </c>
      <c r="AL166" s="367">
        <f>(AD166-AE166)*1000+(AH166)*100+AK166</f>
        <v>-2317</v>
      </c>
      <c r="AM166" s="368"/>
      <c r="AN166" s="109"/>
      <c r="AO166" s="109"/>
      <c r="AP166" s="82" t="s">
        <v>157</v>
      </c>
      <c r="AQ166" s="413"/>
      <c r="AR166" s="23">
        <f>IF(BJ154="","",BJ154)</f>
        <v>15</v>
      </c>
      <c r="AS166" s="21" t="str">
        <f t="shared" si="45"/>
        <v>-</v>
      </c>
      <c r="AT166" s="172">
        <f>IF(BH154="","",BH154)</f>
        <v>13</v>
      </c>
      <c r="AU166" s="370" t="str">
        <f>IF(AW157="","",AW157)</f>
        <v/>
      </c>
      <c r="AV166" s="22">
        <f>IF(BJ157="","",BJ157)</f>
        <v>15</v>
      </c>
      <c r="AW166" s="21" t="str">
        <f t="shared" si="47"/>
        <v>-</v>
      </c>
      <c r="AX166" s="172">
        <f>IF(BH157="","",BH157)</f>
        <v>9</v>
      </c>
      <c r="AY166" s="307" t="str">
        <f>IF(BA163="","",BA163)</f>
        <v>-</v>
      </c>
      <c r="AZ166" s="172">
        <f>IF(BJ160="","",BJ160)</f>
        <v>6</v>
      </c>
      <c r="BA166" s="21" t="str">
        <f t="shared" si="49"/>
        <v>-</v>
      </c>
      <c r="BB166" s="172">
        <f>IF(BH160="","",BH160)</f>
        <v>15</v>
      </c>
      <c r="BC166" s="307" t="str">
        <f>IF(BE163="","",BE163)</f>
        <v/>
      </c>
      <c r="BD166" s="22">
        <f>IF(BJ163="","",BJ163)</f>
        <v>15</v>
      </c>
      <c r="BE166" s="21" t="str">
        <f>IF(BD166="","","-")</f>
        <v>-</v>
      </c>
      <c r="BF166" s="172">
        <f>IF(BH163="","",BH163)</f>
        <v>7</v>
      </c>
      <c r="BG166" s="307" t="str">
        <f>IF(BI163="","",BI163)</f>
        <v>-</v>
      </c>
      <c r="BH166" s="333"/>
      <c r="BI166" s="334"/>
      <c r="BJ166" s="334"/>
      <c r="BK166" s="335"/>
      <c r="BL166" s="325"/>
      <c r="BM166" s="326"/>
      <c r="BN166" s="326"/>
      <c r="BO166" s="327"/>
      <c r="BP166" s="40"/>
      <c r="BQ166" s="20">
        <f>COUNTIF(AR165:BK167,"○")</f>
        <v>4</v>
      </c>
      <c r="BR166" s="16">
        <f>COUNTIF(AR165:BK167,"×")</f>
        <v>0</v>
      </c>
      <c r="BS166" s="19">
        <f>(IF((AR165&gt;AT165),1,0))+(IF((AR166&gt;AT166),1,0))+(IF((AR167&gt;AT167),1,0))+(IF((AV165&gt;AX165),1,0))+(IF((AV166&gt;AX166),1,0))+(IF((AV167&gt;AX167),1,0))+(IF((AZ165&gt;BB165),1,0))+(IF((AZ166&gt;BB166),1,0))+(IF((AZ167&gt;BB167),1,0))+(IF((BD165&gt;BF165),1,0))+(IF((BD166&gt;BF166),1,0))+(IF((BD167&gt;BF167),1,0))+(IF((BH165&gt;BJ165),1,0))+(IF((BH166&gt;BJ166),1,0))+(IF((BH167&gt;BJ167),1,0))</f>
        <v>8</v>
      </c>
      <c r="BT166" s="18">
        <f>(IF((AR165&lt;AT165),1,0))+(IF((AR166&lt;AT166),1,0))+(IF((AR167&lt;AT167),1,0))+(IF((AV165&lt;AX165),1,0))+(IF((AV166&lt;AX166),1,0))+(IF((AV167&lt;AX167),1,0))+(IF((AZ165&lt;BB165),1,0))+(IF((AZ166&lt;BB166),1,0))+(IF((AZ167&lt;BB167),1,0))+(IF((BD165&lt;BF165),1,0))+(IF((BD166&lt;BF166),1,0))+(IF((BD167&lt;BF167),1,0))+(IF((BH165&lt;BJ165),1,0))+(IF((BH166&lt;BJ166),1,0))+(IF((BH167&lt;BJ167),1,0))</f>
        <v>1</v>
      </c>
      <c r="BU166" s="17">
        <f>BS166-BT166</f>
        <v>7</v>
      </c>
      <c r="BV166" s="16">
        <f>SUM(AR165:AR167,AV165:AV167,AZ165:AZ167,BD165:BD167,BH165:BH167)</f>
        <v>126</v>
      </c>
      <c r="BW166" s="16">
        <f>SUM(AT165:AT167,AX165:AX167,BB165:BB167,BF165:BF167,BJ165:BJ167)</f>
        <v>90</v>
      </c>
      <c r="BX166" s="15">
        <f>BV166-BW166</f>
        <v>36</v>
      </c>
      <c r="BY166" s="367">
        <f>(BQ166-BR166)*1000+(BU166)*100+BX166</f>
        <v>4736</v>
      </c>
      <c r="BZ166" s="368"/>
    </row>
    <row r="167" spans="2:93" ht="13.05" customHeight="1" thickBot="1" x14ac:dyDescent="0.2">
      <c r="C167" s="80"/>
      <c r="D167" s="79"/>
      <c r="E167" s="14" t="str">
        <f>IF(W155="","",W155)</f>
        <v/>
      </c>
      <c r="F167" s="12" t="str">
        <f t="shared" si="44"/>
        <v/>
      </c>
      <c r="G167" s="173" t="str">
        <f>IF(U155="","",U155)</f>
        <v/>
      </c>
      <c r="H167" s="415" t="str">
        <f>IF(J158="","",J158)</f>
        <v/>
      </c>
      <c r="I167" s="13" t="str">
        <f>IF(W158="","",W158)</f>
        <v/>
      </c>
      <c r="J167" s="12" t="str">
        <f t="shared" si="46"/>
        <v/>
      </c>
      <c r="K167" s="173" t="str">
        <f>IF(U158="","",U158)</f>
        <v/>
      </c>
      <c r="L167" s="308" t="str">
        <f>IF(N164="","",N164)</f>
        <v/>
      </c>
      <c r="M167" s="173">
        <f>IF(W161="","",W161)</f>
        <v>14</v>
      </c>
      <c r="N167" s="12" t="str">
        <f t="shared" si="48"/>
        <v>-</v>
      </c>
      <c r="O167" s="173">
        <f>IF(U161="","",U161)</f>
        <v>16</v>
      </c>
      <c r="P167" s="308" t="str">
        <f>IF(R164="","",R164)</f>
        <v/>
      </c>
      <c r="Q167" s="13" t="str">
        <f>IF(W164="","",W164)</f>
        <v/>
      </c>
      <c r="R167" s="12" t="str">
        <f>IF(Q167="","","-")</f>
        <v/>
      </c>
      <c r="S167" s="173" t="str">
        <f>IF(U164="","",U164)</f>
        <v/>
      </c>
      <c r="T167" s="308" t="str">
        <f>IF(V164="","",V164)</f>
        <v/>
      </c>
      <c r="U167" s="338"/>
      <c r="V167" s="339"/>
      <c r="W167" s="339"/>
      <c r="X167" s="377"/>
      <c r="Y167" s="4">
        <f>AD166</f>
        <v>1</v>
      </c>
      <c r="Z167" s="3" t="s">
        <v>10</v>
      </c>
      <c r="AA167" s="3">
        <f>AE166</f>
        <v>3</v>
      </c>
      <c r="AB167" s="2" t="s">
        <v>7</v>
      </c>
      <c r="AC167" s="40"/>
      <c r="AD167" s="11"/>
      <c r="AE167" s="8"/>
      <c r="AF167" s="10"/>
      <c r="AG167" s="9"/>
      <c r="AH167" s="7"/>
      <c r="AI167" s="8"/>
      <c r="AJ167" s="8"/>
      <c r="AK167" s="7"/>
      <c r="AL167" s="185"/>
      <c r="AM167" s="167"/>
      <c r="AN167" s="108"/>
      <c r="AO167" s="108"/>
      <c r="AP167" s="80"/>
      <c r="AQ167" s="414"/>
      <c r="AR167" s="14" t="str">
        <f>IF(BJ155="","",BJ155)</f>
        <v/>
      </c>
      <c r="AS167" s="12" t="str">
        <f t="shared" si="45"/>
        <v/>
      </c>
      <c r="AT167" s="173" t="str">
        <f>IF(BH155="","",BH155)</f>
        <v/>
      </c>
      <c r="AU167" s="415" t="str">
        <f>IF(AW158="","",AW158)</f>
        <v/>
      </c>
      <c r="AV167" s="13" t="str">
        <f>IF(BJ158="","",BJ158)</f>
        <v/>
      </c>
      <c r="AW167" s="12" t="str">
        <f t="shared" si="47"/>
        <v/>
      </c>
      <c r="AX167" s="173" t="str">
        <f>IF(BH158="","",BH158)</f>
        <v/>
      </c>
      <c r="AY167" s="308" t="str">
        <f>IF(BA164="","",BA164)</f>
        <v/>
      </c>
      <c r="AZ167" s="173">
        <f>IF(BJ161="","",BJ161)</f>
        <v>15</v>
      </c>
      <c r="BA167" s="12" t="str">
        <f t="shared" si="49"/>
        <v>-</v>
      </c>
      <c r="BB167" s="173">
        <f>IF(BH161="","",BH161)</f>
        <v>11</v>
      </c>
      <c r="BC167" s="308" t="str">
        <f>IF(BE164="","",BE164)</f>
        <v/>
      </c>
      <c r="BD167" s="13" t="str">
        <f>IF(BJ164="","",BJ164)</f>
        <v/>
      </c>
      <c r="BE167" s="12" t="str">
        <f>IF(BD167="","","-")</f>
        <v/>
      </c>
      <c r="BF167" s="173" t="str">
        <f>IF(BH164="","",BH164)</f>
        <v/>
      </c>
      <c r="BG167" s="308" t="str">
        <f>IF(BI164="","",BI164)</f>
        <v/>
      </c>
      <c r="BH167" s="338"/>
      <c r="BI167" s="339"/>
      <c r="BJ167" s="339"/>
      <c r="BK167" s="377"/>
      <c r="BL167" s="4">
        <f>BQ166</f>
        <v>4</v>
      </c>
      <c r="BM167" s="3" t="s">
        <v>10</v>
      </c>
      <c r="BN167" s="3">
        <f>BR166</f>
        <v>0</v>
      </c>
      <c r="BO167" s="2" t="s">
        <v>7</v>
      </c>
      <c r="BP167" s="40"/>
      <c r="BQ167" s="11"/>
      <c r="BR167" s="8"/>
      <c r="BS167" s="10"/>
      <c r="BT167" s="9"/>
      <c r="BU167" s="7"/>
      <c r="BV167" s="8"/>
      <c r="BW167" s="8"/>
      <c r="BX167" s="7"/>
      <c r="BY167" s="185"/>
      <c r="BZ167" s="167"/>
    </row>
    <row r="168" spans="2:93" ht="4.95" customHeight="1" thickBot="1" x14ac:dyDescent="0.25">
      <c r="C168" s="121"/>
      <c r="D168" s="125"/>
      <c r="E168" s="125"/>
      <c r="F168" s="125"/>
      <c r="G168" s="125"/>
      <c r="H168" s="125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3"/>
      <c r="T168" s="123"/>
      <c r="U168" s="123"/>
      <c r="V168" s="123"/>
      <c r="W168" s="123"/>
      <c r="X168" s="122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</row>
    <row r="169" spans="2:93" ht="12" customHeight="1" x14ac:dyDescent="0.15">
      <c r="C169" s="397" t="s">
        <v>178</v>
      </c>
      <c r="D169" s="398"/>
      <c r="E169" s="429" t="str">
        <f>C171</f>
        <v>山中愁智</v>
      </c>
      <c r="F169" s="374"/>
      <c r="G169" s="374"/>
      <c r="H169" s="375"/>
      <c r="I169" s="373" t="str">
        <f>C174</f>
        <v>鈴木紗菜</v>
      </c>
      <c r="J169" s="374"/>
      <c r="K169" s="374"/>
      <c r="L169" s="375"/>
      <c r="M169" s="373" t="str">
        <f>C177</f>
        <v>加地遥</v>
      </c>
      <c r="N169" s="374"/>
      <c r="O169" s="374"/>
      <c r="P169" s="375"/>
      <c r="Q169" s="373" t="str">
        <f>C180</f>
        <v>星川直子</v>
      </c>
      <c r="R169" s="374"/>
      <c r="S169" s="374"/>
      <c r="T169" s="375"/>
      <c r="U169" s="373" t="str">
        <f>C183</f>
        <v>清水雄陽</v>
      </c>
      <c r="V169" s="374"/>
      <c r="W169" s="374"/>
      <c r="X169" s="375"/>
      <c r="Y169" s="347" t="s">
        <v>1</v>
      </c>
      <c r="Z169" s="348"/>
      <c r="AA169" s="348"/>
      <c r="AB169" s="349"/>
      <c r="AC169" s="40"/>
      <c r="AD169" s="371" t="s">
        <v>3</v>
      </c>
      <c r="AE169" s="372"/>
      <c r="AF169" s="350" t="s">
        <v>4</v>
      </c>
      <c r="AG169" s="352"/>
      <c r="AH169" s="351"/>
      <c r="AI169" s="353" t="s">
        <v>5</v>
      </c>
      <c r="AJ169" s="354"/>
      <c r="AK169" s="355"/>
      <c r="AL169" s="78"/>
      <c r="AM169" s="78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</row>
    <row r="170" spans="2:93" ht="12" customHeight="1" thickBot="1" x14ac:dyDescent="0.2">
      <c r="C170" s="399"/>
      <c r="D170" s="400"/>
      <c r="E170" s="430" t="str">
        <f>C172</f>
        <v>河村侑吾</v>
      </c>
      <c r="F170" s="361"/>
      <c r="G170" s="361"/>
      <c r="H170" s="362"/>
      <c r="I170" s="360" t="str">
        <f>C175</f>
        <v>眞鍋萠杏</v>
      </c>
      <c r="J170" s="361"/>
      <c r="K170" s="361"/>
      <c r="L170" s="362"/>
      <c r="M170" s="360" t="str">
        <f>C178</f>
        <v>滝本美玲</v>
      </c>
      <c r="N170" s="361"/>
      <c r="O170" s="361"/>
      <c r="P170" s="362"/>
      <c r="Q170" s="360" t="str">
        <f>C181</f>
        <v>髙橋麻紀</v>
      </c>
      <c r="R170" s="361"/>
      <c r="S170" s="361"/>
      <c r="T170" s="362"/>
      <c r="U170" s="360" t="str">
        <f>C184</f>
        <v>坂上想磨</v>
      </c>
      <c r="V170" s="361"/>
      <c r="W170" s="361"/>
      <c r="X170" s="362"/>
      <c r="Y170" s="356" t="s">
        <v>2</v>
      </c>
      <c r="Z170" s="357"/>
      <c r="AA170" s="357"/>
      <c r="AB170" s="358"/>
      <c r="AC170" s="40"/>
      <c r="AD170" s="176" t="s">
        <v>6</v>
      </c>
      <c r="AE170" s="177" t="s">
        <v>7</v>
      </c>
      <c r="AF170" s="176" t="s">
        <v>22</v>
      </c>
      <c r="AG170" s="177" t="s">
        <v>8</v>
      </c>
      <c r="AH170" s="178" t="s">
        <v>9</v>
      </c>
      <c r="AI170" s="177" t="s">
        <v>22</v>
      </c>
      <c r="AJ170" s="177" t="s">
        <v>8</v>
      </c>
      <c r="AK170" s="178" t="s">
        <v>9</v>
      </c>
      <c r="AL170" s="78"/>
      <c r="AM170" s="78"/>
      <c r="AN170" s="120"/>
      <c r="AO170" s="120"/>
      <c r="AP170" s="120"/>
      <c r="AQ170" s="120"/>
      <c r="AR170" s="121"/>
      <c r="AS170" s="125"/>
      <c r="AT170" s="125"/>
      <c r="AU170" s="125"/>
      <c r="AV170" s="124"/>
      <c r="AW170" s="124"/>
      <c r="AX170" s="124"/>
      <c r="AY170" s="124"/>
      <c r="AZ170" s="124"/>
      <c r="BA170" s="124"/>
      <c r="BB170" s="124"/>
      <c r="BC170" s="124"/>
      <c r="BD170" s="124"/>
      <c r="BE170" s="124"/>
      <c r="BF170" s="123"/>
      <c r="BG170" s="123"/>
      <c r="BH170" s="123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06"/>
    </row>
    <row r="171" spans="2:93" ht="13.05" customHeight="1" thickBot="1" x14ac:dyDescent="0.2">
      <c r="C171" s="87" t="s">
        <v>158</v>
      </c>
      <c r="D171" s="421" t="s">
        <v>115</v>
      </c>
      <c r="E171" s="424"/>
      <c r="F171" s="425"/>
      <c r="G171" s="425"/>
      <c r="H171" s="426"/>
      <c r="I171" s="94">
        <v>10</v>
      </c>
      <c r="J171" s="21" t="str">
        <f>IF(I171="","","-")</f>
        <v>-</v>
      </c>
      <c r="K171" s="91">
        <v>15</v>
      </c>
      <c r="L171" s="329" t="str">
        <f>IF(I171&lt;&gt;"",IF(I171&gt;K171,IF(I172&gt;K172,"○",IF(I173&gt;K173,"○","×")),IF(I172&gt;K172,IF(I173&gt;K173,"○","×"),"×")),"")</f>
        <v>○</v>
      </c>
      <c r="M171" s="94">
        <v>15</v>
      </c>
      <c r="N171" s="39" t="str">
        <f t="shared" ref="N171:N176" si="50">IF(M171="","","-")</f>
        <v>-</v>
      </c>
      <c r="O171" s="90">
        <v>5</v>
      </c>
      <c r="P171" s="329" t="str">
        <f>IF(M171&lt;&gt;"",IF(M171&gt;O171,IF(M172&gt;O172,"○",IF(M173&gt;O173,"○","×")),IF(M172&gt;O172,IF(M173&gt;O173,"○","×"),"×")),"")</f>
        <v>○</v>
      </c>
      <c r="Q171" s="94">
        <v>15</v>
      </c>
      <c r="R171" s="39" t="str">
        <f t="shared" ref="R171:R179" si="51">IF(Q171="","","-")</f>
        <v>-</v>
      </c>
      <c r="S171" s="90">
        <v>3</v>
      </c>
      <c r="T171" s="329" t="str">
        <f>IF(Q171&lt;&gt;"",IF(Q171&gt;S171,IF(Q172&gt;S172,"○",IF(Q173&gt;S173,"○","×")),IF(Q172&gt;S172,IF(Q173&gt;S173,"○","×"),"×")),"")</f>
        <v>○</v>
      </c>
      <c r="U171" s="94">
        <v>6</v>
      </c>
      <c r="V171" s="39" t="str">
        <f t="shared" ref="V171:V182" si="52">IF(U171="","","-")</f>
        <v>-</v>
      </c>
      <c r="W171" s="90">
        <v>15</v>
      </c>
      <c r="X171" s="359" t="str">
        <f>IF(U171&lt;&gt;"",IF(U171&gt;W171,IF(U172&gt;W172,"○",IF(U173&gt;W173,"○","×")),IF(U172&gt;W172,IF(U173&gt;W173,"○","×"),"×")),"")</f>
        <v>×</v>
      </c>
      <c r="Y171" s="322">
        <f>RANK(AL172,AL171:AL184)</f>
        <v>2</v>
      </c>
      <c r="Z171" s="323"/>
      <c r="AA171" s="323"/>
      <c r="AB171" s="324"/>
      <c r="AC171" s="40"/>
      <c r="AD171" s="20"/>
      <c r="AE171" s="16"/>
      <c r="AF171" s="19"/>
      <c r="AG171" s="18"/>
      <c r="AH171" s="15"/>
      <c r="AI171" s="16"/>
      <c r="AJ171" s="16"/>
      <c r="AK171" s="15"/>
      <c r="AL171" s="185"/>
      <c r="AM171" s="185"/>
      <c r="AN171" s="109"/>
      <c r="AO171" s="109"/>
      <c r="AP171" s="419" t="s">
        <v>28</v>
      </c>
      <c r="AQ171" s="227" t="s">
        <v>166</v>
      </c>
      <c r="AR171" s="260" t="s">
        <v>201</v>
      </c>
      <c r="AS171" s="260"/>
      <c r="AT171" s="219"/>
      <c r="AU171" s="219"/>
      <c r="AV171" s="219"/>
      <c r="AW171" s="220"/>
      <c r="AX171" s="187"/>
      <c r="AY171" s="187"/>
      <c r="AZ171" s="187"/>
      <c r="BA171" s="187"/>
      <c r="BB171" s="187"/>
      <c r="BC171" s="187"/>
      <c r="BD171" s="187"/>
      <c r="BE171" s="186"/>
      <c r="BF171" s="186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06"/>
      <c r="CM171" s="106"/>
      <c r="CN171" s="106"/>
      <c r="CO171" s="106"/>
    </row>
    <row r="172" spans="2:93" ht="13.05" customHeight="1" thickTop="1" thickBot="1" x14ac:dyDescent="0.2">
      <c r="C172" s="87" t="s">
        <v>159</v>
      </c>
      <c r="D172" s="422"/>
      <c r="E172" s="427"/>
      <c r="F172" s="334"/>
      <c r="G172" s="334"/>
      <c r="H172" s="335"/>
      <c r="I172" s="94">
        <v>21</v>
      </c>
      <c r="J172" s="21" t="str">
        <f>IF(I172="","","-")</f>
        <v>-</v>
      </c>
      <c r="K172" s="97">
        <v>20</v>
      </c>
      <c r="L172" s="317"/>
      <c r="M172" s="94">
        <v>13</v>
      </c>
      <c r="N172" s="21" t="str">
        <f t="shared" si="50"/>
        <v>-</v>
      </c>
      <c r="O172" s="91">
        <v>15</v>
      </c>
      <c r="P172" s="317"/>
      <c r="Q172" s="94">
        <v>15</v>
      </c>
      <c r="R172" s="21" t="str">
        <f t="shared" si="51"/>
        <v>-</v>
      </c>
      <c r="S172" s="91">
        <v>5</v>
      </c>
      <c r="T172" s="317"/>
      <c r="U172" s="94">
        <v>2</v>
      </c>
      <c r="V172" s="21" t="str">
        <f t="shared" si="52"/>
        <v>-</v>
      </c>
      <c r="W172" s="91">
        <v>15</v>
      </c>
      <c r="X172" s="320"/>
      <c r="Y172" s="325"/>
      <c r="Z172" s="326"/>
      <c r="AA172" s="326"/>
      <c r="AB172" s="327"/>
      <c r="AC172" s="40"/>
      <c r="AD172" s="20">
        <f>COUNTIF(E171:X173,"○")</f>
        <v>3</v>
      </c>
      <c r="AE172" s="16">
        <f>COUNTIF(E171:X173,"×")</f>
        <v>1</v>
      </c>
      <c r="AF172" s="19">
        <f>(IF((E171&gt;G171),1,0))+(IF((E172&gt;G172),1,0))+(IF((E173&gt;G173),1,0))+(IF((I171&gt;K171),1,0))+(IF((I172&gt;K172),1,0))+(IF((I173&gt;K173),1,0))+(IF((M171&gt;O171),1,0))+(IF((M172&gt;O172),1,0))+(IF((M173&gt;O173),1,0))+(IF((Q171&gt;S171),1,0))+(IF((Q172&gt;S172),1,0))+(IF((Q173&gt;S173),1,0))+(IF((U171&gt;W171),1,0))+(IF((U172&gt;W172),1,0))+(IF((U173&gt;W173),1,0))</f>
        <v>6</v>
      </c>
      <c r="AG172" s="18">
        <f>(IF((E171&lt;G171),1,0))+(IF((E172&lt;G172),1,0))+(IF((E173&lt;G173),1,0))+(IF((I171&lt;K171),1,0))+(IF((I172&lt;K172),1,0))+(IF((I173&lt;K173),1,0))+(IF((M171&lt;O171),1,0))+(IF((M172&lt;O172),1,0))+(IF((M173&lt;O173),1,0))+(IF((Q171&lt;S171),1,0))+(IF((Q172&lt;S172),1,0))+(IF((Q173&lt;S173),1,0))+(IF((U171&lt;W171),1,0))+(IF((U172&lt;W172),1,0))+(IF((U173&lt;W173),1,0))</f>
        <v>4</v>
      </c>
      <c r="AH172" s="17">
        <f>AF172-AG172</f>
        <v>2</v>
      </c>
      <c r="AI172" s="16">
        <f>SUM(E171:E173,I171:I173,M171:M173,Q171:Q173,U171:U173)</f>
        <v>127</v>
      </c>
      <c r="AJ172" s="16">
        <f>SUM(G171:G173,K171:K173,O171:O173,S171:S173,W171:W173)</f>
        <v>118</v>
      </c>
      <c r="AK172" s="15">
        <f>AI172-AJ172</f>
        <v>9</v>
      </c>
      <c r="AL172" s="367">
        <f>(AD172-AE172)*1000+(AH172)*100+AK172</f>
        <v>2209</v>
      </c>
      <c r="AM172" s="368"/>
      <c r="AN172" s="109"/>
      <c r="AO172" s="109"/>
      <c r="AP172" s="418"/>
      <c r="AQ172" s="228" t="s">
        <v>167</v>
      </c>
      <c r="AR172" s="242" t="s">
        <v>200</v>
      </c>
      <c r="AS172" s="242"/>
      <c r="AT172" s="221"/>
      <c r="AU172" s="221"/>
      <c r="AV172" s="221"/>
      <c r="AW172" s="222"/>
      <c r="AX172" s="252"/>
      <c r="AY172" s="249"/>
      <c r="AZ172" s="236"/>
      <c r="BA172" s="236">
        <v>21</v>
      </c>
      <c r="BB172" s="237">
        <v>21</v>
      </c>
      <c r="BC172" s="187"/>
      <c r="BD172" s="187"/>
      <c r="BE172" s="186"/>
      <c r="BF172" s="186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06"/>
      <c r="CM172" s="106"/>
      <c r="CN172" s="106"/>
      <c r="CO172" s="106"/>
    </row>
    <row r="173" spans="2:93" ht="13.05" customHeight="1" thickTop="1" thickBot="1" x14ac:dyDescent="0.2">
      <c r="C173" s="84"/>
      <c r="D173" s="423"/>
      <c r="E173" s="428"/>
      <c r="F173" s="364"/>
      <c r="G173" s="364"/>
      <c r="H173" s="365"/>
      <c r="I173" s="96">
        <v>15</v>
      </c>
      <c r="J173" s="21" t="str">
        <f>IF(I173="","","-")</f>
        <v>-</v>
      </c>
      <c r="K173" s="93">
        <v>13</v>
      </c>
      <c r="L173" s="318"/>
      <c r="M173" s="96">
        <v>15</v>
      </c>
      <c r="N173" s="34" t="str">
        <f t="shared" si="50"/>
        <v>-</v>
      </c>
      <c r="O173" s="93">
        <v>12</v>
      </c>
      <c r="P173" s="317"/>
      <c r="Q173" s="94"/>
      <c r="R173" s="21" t="str">
        <f t="shared" si="51"/>
        <v/>
      </c>
      <c r="S173" s="91"/>
      <c r="T173" s="317"/>
      <c r="U173" s="94"/>
      <c r="V173" s="21" t="str">
        <f t="shared" si="52"/>
        <v/>
      </c>
      <c r="W173" s="91"/>
      <c r="X173" s="320"/>
      <c r="Y173" s="70">
        <f>AD172</f>
        <v>3</v>
      </c>
      <c r="Z173" s="53" t="s">
        <v>10</v>
      </c>
      <c r="AA173" s="53">
        <f>AE172</f>
        <v>1</v>
      </c>
      <c r="AB173" s="71" t="s">
        <v>7</v>
      </c>
      <c r="AC173" s="40"/>
      <c r="AD173" s="20"/>
      <c r="AE173" s="16"/>
      <c r="AF173" s="19"/>
      <c r="AG173" s="18"/>
      <c r="AH173" s="15"/>
      <c r="AI173" s="16"/>
      <c r="AJ173" s="16"/>
      <c r="AK173" s="15"/>
      <c r="AL173" s="185"/>
      <c r="AM173" s="167"/>
      <c r="AN173" s="108"/>
      <c r="AO173" s="108"/>
      <c r="AP173" s="416" t="s">
        <v>25</v>
      </c>
      <c r="AQ173" s="229" t="s">
        <v>152</v>
      </c>
      <c r="AR173" s="241" t="s">
        <v>198</v>
      </c>
      <c r="AS173" s="241"/>
      <c r="AT173" s="223"/>
      <c r="AU173" s="223"/>
      <c r="AV173" s="223"/>
      <c r="AW173" s="224"/>
      <c r="AX173" s="191"/>
      <c r="AY173" s="191"/>
      <c r="AZ173" s="192"/>
      <c r="BA173" s="192">
        <v>14</v>
      </c>
      <c r="BB173" s="193">
        <v>7</v>
      </c>
      <c r="BC173" s="249"/>
      <c r="BD173" s="250"/>
      <c r="BE173" s="195"/>
      <c r="BF173" s="195"/>
      <c r="BG173" s="106"/>
      <c r="BH173" s="106"/>
      <c r="BI173" s="106"/>
      <c r="BJ173" s="106"/>
      <c r="BK173" s="106"/>
      <c r="CK173" s="106"/>
      <c r="CL173" s="106"/>
      <c r="CM173" s="106"/>
      <c r="CN173" s="106"/>
      <c r="CO173" s="106"/>
    </row>
    <row r="174" spans="2:93" ht="13.05" customHeight="1" thickBot="1" x14ac:dyDescent="0.2">
      <c r="C174" s="87" t="s">
        <v>160</v>
      </c>
      <c r="D174" s="89" t="s">
        <v>148</v>
      </c>
      <c r="E174" s="23">
        <f>IF(K171="","",K171)</f>
        <v>15</v>
      </c>
      <c r="F174" s="21" t="str">
        <f t="shared" ref="F174:F185" si="53">IF(E174="","","-")</f>
        <v>-</v>
      </c>
      <c r="G174" s="172">
        <f>IF(I171="","",I171)</f>
        <v>10</v>
      </c>
      <c r="H174" s="306" t="str">
        <f>IF(L171="","",IF(L171="○","×",IF(L171="×","○")))</f>
        <v>×</v>
      </c>
      <c r="I174" s="330"/>
      <c r="J174" s="331"/>
      <c r="K174" s="331"/>
      <c r="L174" s="332"/>
      <c r="M174" s="94">
        <v>15</v>
      </c>
      <c r="N174" s="21" t="str">
        <f t="shared" si="50"/>
        <v>-</v>
      </c>
      <c r="O174" s="91">
        <v>12</v>
      </c>
      <c r="P174" s="346" t="str">
        <f>IF(M174&lt;&gt;"",IF(M174&gt;O174,IF(M175&gt;O175,"○",IF(M176&gt;O176,"○","×")),IF(M175&gt;O175,IF(M176&gt;O176,"○","×"),"×")),"")</f>
        <v>○</v>
      </c>
      <c r="Q174" s="95">
        <v>12</v>
      </c>
      <c r="R174" s="24" t="str">
        <f t="shared" si="51"/>
        <v>-</v>
      </c>
      <c r="S174" s="92">
        <v>15</v>
      </c>
      <c r="T174" s="346" t="str">
        <f>IF(Q174&lt;&gt;"",IF(Q174&gt;S174,IF(Q175&gt;S175,"○",IF(Q176&gt;S176,"○","×")),IF(Q175&gt;S175,IF(Q176&gt;S176,"○","×"),"×")),"")</f>
        <v>○</v>
      </c>
      <c r="U174" s="95">
        <v>7</v>
      </c>
      <c r="V174" s="24" t="str">
        <f t="shared" si="52"/>
        <v>-</v>
      </c>
      <c r="W174" s="92">
        <v>15</v>
      </c>
      <c r="X174" s="319" t="str">
        <f>IF(U174&lt;&gt;"",IF(U174&gt;W174,IF(U175&gt;W175,"○",IF(U176&gt;W176,"○","×")),IF(U175&gt;W175,IF(U176&gt;W176,"○","×"),"×")),"")</f>
        <v>×</v>
      </c>
      <c r="Y174" s="322">
        <f>RANK(AL175,AL171:AL184)</f>
        <v>3</v>
      </c>
      <c r="Z174" s="323"/>
      <c r="AA174" s="323"/>
      <c r="AB174" s="324"/>
      <c r="AC174" s="40"/>
      <c r="AD174" s="32"/>
      <c r="AE174" s="29"/>
      <c r="AF174" s="31"/>
      <c r="AG174" s="30"/>
      <c r="AH174" s="28"/>
      <c r="AI174" s="29"/>
      <c r="AJ174" s="29"/>
      <c r="AK174" s="28"/>
      <c r="AL174" s="185"/>
      <c r="AM174" s="167"/>
      <c r="AN174" s="109"/>
      <c r="AO174" s="109"/>
      <c r="AP174" s="418"/>
      <c r="AQ174" s="230" t="s">
        <v>153</v>
      </c>
      <c r="AR174" s="242" t="s">
        <v>197</v>
      </c>
      <c r="AS174" s="242"/>
      <c r="AT174" s="221"/>
      <c r="AU174" s="221"/>
      <c r="AV174" s="221"/>
      <c r="AW174" s="222"/>
      <c r="AX174" s="196"/>
      <c r="AY174" s="189">
        <v>20</v>
      </c>
      <c r="AZ174" s="190">
        <v>15</v>
      </c>
      <c r="BA174" s="191"/>
      <c r="BB174" s="197"/>
      <c r="BC174" s="187"/>
      <c r="BD174" s="259"/>
      <c r="BE174" s="195"/>
      <c r="BF174" s="195"/>
      <c r="BG174" s="106"/>
      <c r="BH174" s="106"/>
      <c r="BI174" s="106"/>
      <c r="BJ174" s="106"/>
      <c r="BK174" s="106"/>
      <c r="BN174" s="105"/>
      <c r="CK174" s="106"/>
      <c r="CL174" s="106"/>
      <c r="CM174" s="106"/>
    </row>
    <row r="175" spans="2:93" ht="13.05" customHeight="1" thickTop="1" thickBot="1" x14ac:dyDescent="0.2">
      <c r="C175" s="87" t="s">
        <v>161</v>
      </c>
      <c r="D175" s="81" t="s">
        <v>148</v>
      </c>
      <c r="E175" s="23">
        <f>IF(K172="","",K172)</f>
        <v>20</v>
      </c>
      <c r="F175" s="21" t="str">
        <f t="shared" si="53"/>
        <v>-</v>
      </c>
      <c r="G175" s="172">
        <f>IF(I172="","",I172)</f>
        <v>21</v>
      </c>
      <c r="H175" s="307" t="str">
        <f>IF(J172="","",J172)</f>
        <v>-</v>
      </c>
      <c r="I175" s="333"/>
      <c r="J175" s="334"/>
      <c r="K175" s="334"/>
      <c r="L175" s="335"/>
      <c r="M175" s="94">
        <v>15</v>
      </c>
      <c r="N175" s="21" t="str">
        <f t="shared" si="50"/>
        <v>-</v>
      </c>
      <c r="O175" s="91">
        <v>9</v>
      </c>
      <c r="P175" s="317"/>
      <c r="Q175" s="94">
        <v>15</v>
      </c>
      <c r="R175" s="21" t="str">
        <f t="shared" si="51"/>
        <v>-</v>
      </c>
      <c r="S175" s="91">
        <v>11</v>
      </c>
      <c r="T175" s="317"/>
      <c r="U175" s="94">
        <v>8</v>
      </c>
      <c r="V175" s="21" t="str">
        <f t="shared" si="52"/>
        <v>-</v>
      </c>
      <c r="W175" s="91">
        <v>15</v>
      </c>
      <c r="X175" s="320"/>
      <c r="Y175" s="325"/>
      <c r="Z175" s="326"/>
      <c r="AA175" s="326"/>
      <c r="AB175" s="327"/>
      <c r="AC175" s="40"/>
      <c r="AD175" s="20">
        <f>COUNTIF(E174:X176,"○")</f>
        <v>2</v>
      </c>
      <c r="AE175" s="16">
        <f>COUNTIF(E174:X176,"×")</f>
        <v>2</v>
      </c>
      <c r="AF175" s="19">
        <f>(IF((E174&gt;G174),1,0))+(IF((E175&gt;G175),1,0))+(IF((E176&gt;G176),1,0))+(IF((I174&gt;K174),1,0))+(IF((I175&gt;K175),1,0))+(IF((I176&gt;K176),1,0))+(IF((M174&gt;O174),1,0))+(IF((M175&gt;O175),1,0))+(IF((M176&gt;O176),1,0))+(IF((Q174&gt;S174),1,0))+(IF((Q175&gt;S175),1,0))+(IF((Q176&gt;S176),1,0))+(IF((U174&gt;W174),1,0))+(IF((U175&gt;W175),1,0))+(IF((U176&gt;W176),1,0))</f>
        <v>5</v>
      </c>
      <c r="AG175" s="18">
        <f>(IF((E174&lt;G174),1,0))+(IF((E175&lt;G175),1,0))+(IF((E176&lt;G176),1,0))+(IF((I174&lt;K174),1,0))+(IF((I175&lt;K175),1,0))+(IF((I176&lt;K176),1,0))+(IF((M174&lt;O174),1,0))+(IF((M175&lt;O175),1,0))+(IF((M176&lt;O176),1,0))+(IF((Q174&lt;S174),1,0))+(IF((Q175&lt;S175),1,0))+(IF((Q176&lt;S176),1,0))+(IF((U174&lt;W174),1,0))+(IF((U175&lt;W175),1,0))+(IF((U176&lt;W176),1,0))</f>
        <v>5</v>
      </c>
      <c r="AH175" s="17">
        <f>AF175-AG175</f>
        <v>0</v>
      </c>
      <c r="AI175" s="16">
        <f>SUM(E174:E176,I174:I176,M174:M176,Q174:Q176,U174:U176)</f>
        <v>135</v>
      </c>
      <c r="AJ175" s="16">
        <f>SUM(G174:G176,K174:K176,O174:O176,S174:S176,W174:W176)</f>
        <v>131</v>
      </c>
      <c r="AK175" s="15">
        <f>AI175-AJ175</f>
        <v>4</v>
      </c>
      <c r="AL175" s="367">
        <f>(AD175-AE175)*1000+(AH175)*100+AK175</f>
        <v>4</v>
      </c>
      <c r="AM175" s="368"/>
      <c r="AN175" s="109"/>
      <c r="AO175" s="109"/>
      <c r="AP175" s="416" t="s">
        <v>27</v>
      </c>
      <c r="AQ175" s="231" t="s">
        <v>138</v>
      </c>
      <c r="AR175" s="241" t="s">
        <v>200</v>
      </c>
      <c r="AS175" s="241"/>
      <c r="AT175" s="223"/>
      <c r="AU175" s="223"/>
      <c r="AV175" s="223"/>
      <c r="AW175" s="224"/>
      <c r="AX175" s="238"/>
      <c r="AY175" s="239">
        <v>22</v>
      </c>
      <c r="AZ175" s="240">
        <v>21</v>
      </c>
      <c r="BA175" s="187"/>
      <c r="BB175" s="187"/>
      <c r="BC175" s="187"/>
      <c r="BD175" s="259"/>
      <c r="BE175" s="187"/>
      <c r="BF175" s="136" t="s">
        <v>169</v>
      </c>
      <c r="BG175" s="122"/>
      <c r="BH175" s="106"/>
      <c r="BI175" s="106"/>
      <c r="BJ175" s="106"/>
      <c r="BK175" s="106"/>
      <c r="BM175" s="135"/>
      <c r="BN175" s="135"/>
      <c r="CK175" s="106"/>
      <c r="CL175" s="106"/>
    </row>
    <row r="176" spans="2:93" ht="13.05" customHeight="1" thickTop="1" thickBot="1" x14ac:dyDescent="0.2">
      <c r="C176" s="84"/>
      <c r="D176" s="83"/>
      <c r="E176" s="36">
        <f>IF(K173="","",K173)</f>
        <v>13</v>
      </c>
      <c r="F176" s="21" t="str">
        <f t="shared" si="53"/>
        <v>-</v>
      </c>
      <c r="G176" s="35">
        <f>IF(I173="","",I173)</f>
        <v>15</v>
      </c>
      <c r="H176" s="420" t="str">
        <f>IF(J173="","",J173)</f>
        <v>-</v>
      </c>
      <c r="I176" s="363"/>
      <c r="J176" s="364"/>
      <c r="K176" s="364"/>
      <c r="L176" s="365"/>
      <c r="M176" s="96"/>
      <c r="N176" s="21" t="str">
        <f t="shared" si="50"/>
        <v/>
      </c>
      <c r="O176" s="93"/>
      <c r="P176" s="318"/>
      <c r="Q176" s="96">
        <v>15</v>
      </c>
      <c r="R176" s="34" t="str">
        <f t="shared" si="51"/>
        <v>-</v>
      </c>
      <c r="S176" s="93">
        <v>8</v>
      </c>
      <c r="T176" s="318"/>
      <c r="U176" s="96"/>
      <c r="V176" s="34" t="str">
        <f t="shared" si="52"/>
        <v/>
      </c>
      <c r="W176" s="93"/>
      <c r="X176" s="320"/>
      <c r="Y176" s="70">
        <f>AD175</f>
        <v>2</v>
      </c>
      <c r="Z176" s="53" t="s">
        <v>10</v>
      </c>
      <c r="AA176" s="53">
        <f>AE175</f>
        <v>2</v>
      </c>
      <c r="AB176" s="71" t="s">
        <v>7</v>
      </c>
      <c r="AC176" s="40"/>
      <c r="AD176" s="11"/>
      <c r="AE176" s="8"/>
      <c r="AF176" s="10"/>
      <c r="AG176" s="9"/>
      <c r="AH176" s="7"/>
      <c r="AI176" s="8"/>
      <c r="AJ176" s="8"/>
      <c r="AK176" s="7"/>
      <c r="AL176" s="185"/>
      <c r="AM176" s="167"/>
      <c r="AN176" s="108"/>
      <c r="AO176" s="108"/>
      <c r="AP176" s="418"/>
      <c r="AQ176" s="232" t="s">
        <v>139</v>
      </c>
      <c r="AR176" s="242" t="s">
        <v>200</v>
      </c>
      <c r="AS176" s="242"/>
      <c r="AT176" s="221"/>
      <c r="AU176" s="221"/>
      <c r="AV176" s="221"/>
      <c r="AW176" s="222"/>
      <c r="AX176" s="187"/>
      <c r="AY176" s="187"/>
      <c r="AZ176" s="187"/>
      <c r="BA176" s="187"/>
      <c r="BB176" s="192"/>
      <c r="BC176" s="192">
        <v>21</v>
      </c>
      <c r="BD176" s="251">
        <v>21</v>
      </c>
      <c r="BE176" s="187"/>
      <c r="BF176" s="304" t="s">
        <v>238</v>
      </c>
      <c r="BG176" s="305"/>
      <c r="BH176" s="305"/>
      <c r="BI176" s="305"/>
      <c r="BJ176" s="305"/>
      <c r="BK176" s="402" t="s">
        <v>255</v>
      </c>
      <c r="BL176" s="402"/>
      <c r="BM176" s="402"/>
      <c r="BN176" s="402"/>
      <c r="BO176" s="456"/>
      <c r="CK176" s="106"/>
      <c r="CL176" s="106"/>
    </row>
    <row r="177" spans="2:92" ht="13.05" customHeight="1" thickTop="1" thickBot="1" x14ac:dyDescent="0.2">
      <c r="C177" s="82" t="s">
        <v>162</v>
      </c>
      <c r="D177" s="89" t="s">
        <v>54</v>
      </c>
      <c r="E177" s="23">
        <f>IF(O171="","",O171)</f>
        <v>5</v>
      </c>
      <c r="F177" s="24" t="str">
        <f t="shared" si="53"/>
        <v>-</v>
      </c>
      <c r="G177" s="172">
        <f>IF(M171="","",M171)</f>
        <v>15</v>
      </c>
      <c r="H177" s="306" t="str">
        <f>IF(P171="","",IF(P171="○","×",IF(P171="×","○")))</f>
        <v>×</v>
      </c>
      <c r="I177" s="22">
        <f>IF(O174="","",O174)</f>
        <v>12</v>
      </c>
      <c r="J177" s="21" t="str">
        <f t="shared" ref="J177:J185" si="54">IF(I177="","","-")</f>
        <v>-</v>
      </c>
      <c r="K177" s="172">
        <f>IF(M174="","",M174)</f>
        <v>15</v>
      </c>
      <c r="L177" s="306" t="str">
        <f>IF(P174="","",IF(P174="○","×",IF(P174="×","○")))</f>
        <v>×</v>
      </c>
      <c r="M177" s="330"/>
      <c r="N177" s="331"/>
      <c r="O177" s="331"/>
      <c r="P177" s="332"/>
      <c r="Q177" s="94">
        <v>15</v>
      </c>
      <c r="R177" s="21" t="str">
        <f t="shared" si="51"/>
        <v>-</v>
      </c>
      <c r="S177" s="91">
        <v>10</v>
      </c>
      <c r="T177" s="317" t="str">
        <f>IF(Q177&lt;&gt;"",IF(Q177&gt;S177,IF(Q178&gt;S178,"○",IF(Q179&gt;S179,"○","×")),IF(Q178&gt;S178,IF(Q179&gt;S179,"○","×"),"×")),"")</f>
        <v>○</v>
      </c>
      <c r="U177" s="94">
        <v>4</v>
      </c>
      <c r="V177" s="21" t="str">
        <f t="shared" si="52"/>
        <v>-</v>
      </c>
      <c r="W177" s="91">
        <v>15</v>
      </c>
      <c r="X177" s="319" t="str">
        <f>IF(U177&lt;&gt;"",IF(U177&gt;W177,IF(U178&gt;W178,"○",IF(U179&gt;W179,"○","×")),IF(U178&gt;W178,IF(U179&gt;W179,"○","×"),"×")),"")</f>
        <v>×</v>
      </c>
      <c r="Y177" s="322">
        <f>RANK(AL178,AL171:AL184)</f>
        <v>4</v>
      </c>
      <c r="Z177" s="323"/>
      <c r="AA177" s="323"/>
      <c r="AB177" s="324"/>
      <c r="AC177" s="40"/>
      <c r="AD177" s="20"/>
      <c r="AE177" s="16"/>
      <c r="AF177" s="19"/>
      <c r="AG177" s="18"/>
      <c r="AH177" s="15"/>
      <c r="AI177" s="16"/>
      <c r="AJ177" s="16"/>
      <c r="AK177" s="15"/>
      <c r="AL177" s="185"/>
      <c r="AM177" s="167"/>
      <c r="AN177" s="109"/>
      <c r="AO177" s="109"/>
      <c r="AP177" s="416" t="s">
        <v>24</v>
      </c>
      <c r="AQ177" s="229" t="s">
        <v>144</v>
      </c>
      <c r="AR177" s="241" t="s">
        <v>199</v>
      </c>
      <c r="AS177" s="241"/>
      <c r="AT177" s="223"/>
      <c r="AU177" s="223"/>
      <c r="AV177" s="223"/>
      <c r="AW177" s="224"/>
      <c r="AX177" s="187"/>
      <c r="AY177" s="187"/>
      <c r="AZ177" s="187"/>
      <c r="BA177" s="187"/>
      <c r="BB177" s="192"/>
      <c r="BC177" s="192">
        <v>8</v>
      </c>
      <c r="BD177" s="193">
        <v>19</v>
      </c>
      <c r="BE177" s="252"/>
      <c r="BF177" s="302" t="s">
        <v>239</v>
      </c>
      <c r="BG177" s="303"/>
      <c r="BH177" s="303"/>
      <c r="BI177" s="303"/>
      <c r="BJ177" s="303"/>
      <c r="BK177" s="303" t="s">
        <v>256</v>
      </c>
      <c r="BL177" s="303"/>
      <c r="BM177" s="303"/>
      <c r="BN177" s="303"/>
      <c r="BO177" s="328"/>
      <c r="CK177" s="106"/>
      <c r="CL177" s="106"/>
    </row>
    <row r="178" spans="2:92" ht="13.05" customHeight="1" thickTop="1" thickBot="1" x14ac:dyDescent="0.25">
      <c r="C178" s="82" t="s">
        <v>163</v>
      </c>
      <c r="D178" s="81" t="s">
        <v>54</v>
      </c>
      <c r="E178" s="23">
        <f>IF(O172="","",O172)</f>
        <v>15</v>
      </c>
      <c r="F178" s="21" t="str">
        <f t="shared" si="53"/>
        <v>-</v>
      </c>
      <c r="G178" s="172">
        <f>IF(M172="","",M172)</f>
        <v>13</v>
      </c>
      <c r="H178" s="307" t="str">
        <f>IF(J175="","",J175)</f>
        <v/>
      </c>
      <c r="I178" s="22">
        <f>IF(O175="","",O175)</f>
        <v>9</v>
      </c>
      <c r="J178" s="21" t="str">
        <f t="shared" si="54"/>
        <v>-</v>
      </c>
      <c r="K178" s="172">
        <f>IF(M175="","",M175)</f>
        <v>15</v>
      </c>
      <c r="L178" s="307" t="str">
        <f>IF(N175="","",N175)</f>
        <v>-</v>
      </c>
      <c r="M178" s="333"/>
      <c r="N178" s="334"/>
      <c r="O178" s="334"/>
      <c r="P178" s="335"/>
      <c r="Q178" s="94">
        <v>11</v>
      </c>
      <c r="R178" s="21" t="str">
        <f t="shared" si="51"/>
        <v>-</v>
      </c>
      <c r="S178" s="91">
        <v>15</v>
      </c>
      <c r="T178" s="317"/>
      <c r="U178" s="94">
        <v>5</v>
      </c>
      <c r="V178" s="21" t="str">
        <f t="shared" si="52"/>
        <v>-</v>
      </c>
      <c r="W178" s="91">
        <v>15</v>
      </c>
      <c r="X178" s="320"/>
      <c r="Y178" s="325"/>
      <c r="Z178" s="326"/>
      <c r="AA178" s="326"/>
      <c r="AB178" s="327"/>
      <c r="AC178" s="40"/>
      <c r="AD178" s="20">
        <f>COUNTIF(E177:X179,"○")</f>
        <v>1</v>
      </c>
      <c r="AE178" s="16">
        <f>COUNTIF(E177:X179,"×")</f>
        <v>3</v>
      </c>
      <c r="AF178" s="19">
        <f>(IF((E177&gt;G177),1,0))+(IF((E178&gt;G178),1,0))+(IF((E179&gt;G179),1,0))+(IF((I177&gt;K177),1,0))+(IF((I178&gt;K178),1,0))+(IF((I179&gt;K179),1,0))+(IF((M177&gt;O177),1,0))+(IF((M178&gt;O178),1,0))+(IF((M179&gt;O179),1,0))+(IF((Q177&gt;S177),1,0))+(IF((Q178&gt;S178),1,0))+(IF((Q179&gt;S179),1,0))+(IF((U177&gt;W177),1,0))+(IF((U178&gt;W178),1,0))+(IF((U179&gt;W179),1,0))</f>
        <v>3</v>
      </c>
      <c r="AG178" s="18">
        <f>(IF((E177&lt;G177),1,0))+(IF((E178&lt;G178),1,0))+(IF((E179&lt;G179),1,0))+(IF((I177&lt;K177),1,0))+(IF((I178&lt;K178),1,0))+(IF((I179&lt;K179),1,0))+(IF((M177&lt;O177),1,0))+(IF((M178&lt;O178),1,0))+(IF((M179&lt;O179),1,0))+(IF((Q177&lt;S177),1,0))+(IF((Q178&lt;S178),1,0))+(IF((Q179&lt;S179),1,0))+(IF((U177&lt;W177),1,0))+(IF((U178&lt;W178),1,0))+(IF((U179&lt;W179),1,0))</f>
        <v>7</v>
      </c>
      <c r="AH178" s="17">
        <f>AF178-AG178</f>
        <v>-4</v>
      </c>
      <c r="AI178" s="16">
        <f>SUM(E177:E179,I177:I179,M177:M179,Q177:Q179,U177:U179)</f>
        <v>103</v>
      </c>
      <c r="AJ178" s="16">
        <f>SUM(G177:G179,K177:K179,O177:O179,S177:S179,W177:W179)</f>
        <v>138</v>
      </c>
      <c r="AK178" s="15">
        <f>AI178-AJ178</f>
        <v>-35</v>
      </c>
      <c r="AL178" s="367">
        <f>(AD178-AE178)*1000+(AH178)*100+AK178</f>
        <v>-2435</v>
      </c>
      <c r="AM178" s="368"/>
      <c r="AN178" s="109"/>
      <c r="AO178" s="109"/>
      <c r="AP178" s="418"/>
      <c r="AQ178" s="230" t="s">
        <v>145</v>
      </c>
      <c r="AR178" s="242" t="s">
        <v>82</v>
      </c>
      <c r="AS178" s="242"/>
      <c r="AT178" s="221"/>
      <c r="AU178" s="221"/>
      <c r="AV178" s="221"/>
      <c r="AW178" s="222"/>
      <c r="AX178" s="235">
        <v>21</v>
      </c>
      <c r="AY178" s="236">
        <v>14</v>
      </c>
      <c r="AZ178" s="237">
        <v>22</v>
      </c>
      <c r="BA178" s="187"/>
      <c r="BB178" s="187"/>
      <c r="BC178" s="187"/>
      <c r="BD178" s="198"/>
      <c r="BE178" s="187"/>
      <c r="BF178" s="143" t="s">
        <v>168</v>
      </c>
      <c r="BG178" s="143"/>
      <c r="BH178" s="143"/>
      <c r="BI178" s="143"/>
      <c r="BJ178" s="143"/>
      <c r="BK178" s="300"/>
      <c r="BL178" s="300"/>
      <c r="BM178" s="301"/>
      <c r="BN178" s="301"/>
      <c r="BO178" s="301"/>
      <c r="CK178" s="106"/>
      <c r="CL178" s="106"/>
    </row>
    <row r="179" spans="2:92" ht="13.05" customHeight="1" thickTop="1" thickBot="1" x14ac:dyDescent="0.2">
      <c r="C179" s="84"/>
      <c r="D179" s="86"/>
      <c r="E179" s="23">
        <f>IF(O173="","",O173)</f>
        <v>12</v>
      </c>
      <c r="F179" s="21" t="str">
        <f t="shared" si="53"/>
        <v>-</v>
      </c>
      <c r="G179" s="172">
        <f>IF(M173="","",M173)</f>
        <v>15</v>
      </c>
      <c r="H179" s="307" t="str">
        <f>IF(J176="","",J176)</f>
        <v/>
      </c>
      <c r="I179" s="22" t="str">
        <f>IF(O176="","",O176)</f>
        <v/>
      </c>
      <c r="J179" s="21" t="str">
        <f t="shared" si="54"/>
        <v/>
      </c>
      <c r="K179" s="172" t="str">
        <f>IF(M176="","",M176)</f>
        <v/>
      </c>
      <c r="L179" s="307" t="str">
        <f>IF(N176="","",N176)</f>
        <v/>
      </c>
      <c r="M179" s="333"/>
      <c r="N179" s="334"/>
      <c r="O179" s="334"/>
      <c r="P179" s="335"/>
      <c r="Q179" s="94">
        <v>15</v>
      </c>
      <c r="R179" s="21" t="str">
        <f t="shared" si="51"/>
        <v>-</v>
      </c>
      <c r="S179" s="91">
        <v>10</v>
      </c>
      <c r="T179" s="318"/>
      <c r="U179" s="94"/>
      <c r="V179" s="21" t="str">
        <f t="shared" si="52"/>
        <v/>
      </c>
      <c r="W179" s="91"/>
      <c r="X179" s="321"/>
      <c r="Y179" s="70">
        <f>AD178</f>
        <v>1</v>
      </c>
      <c r="Z179" s="53" t="s">
        <v>10</v>
      </c>
      <c r="AA179" s="53">
        <f>AE178</f>
        <v>3</v>
      </c>
      <c r="AB179" s="71" t="s">
        <v>7</v>
      </c>
      <c r="AC179" s="40"/>
      <c r="AD179" s="20"/>
      <c r="AE179" s="16"/>
      <c r="AF179" s="19"/>
      <c r="AG179" s="18"/>
      <c r="AH179" s="15"/>
      <c r="AI179" s="16"/>
      <c r="AJ179" s="16"/>
      <c r="AK179" s="15"/>
      <c r="AL179" s="185"/>
      <c r="AM179" s="167"/>
      <c r="AN179" s="108"/>
      <c r="AO179" s="108"/>
      <c r="AP179" s="416" t="s">
        <v>26</v>
      </c>
      <c r="AQ179" s="231" t="s">
        <v>158</v>
      </c>
      <c r="AR179" s="241" t="s">
        <v>200</v>
      </c>
      <c r="AS179" s="241"/>
      <c r="AT179" s="223"/>
      <c r="AU179" s="223"/>
      <c r="AV179" s="223"/>
      <c r="AW179" s="224"/>
      <c r="AX179" s="199">
        <v>15</v>
      </c>
      <c r="AY179" s="200">
        <v>21</v>
      </c>
      <c r="AZ179" s="201">
        <v>20</v>
      </c>
      <c r="BA179" s="203"/>
      <c r="BB179" s="194"/>
      <c r="BC179" s="187"/>
      <c r="BD179" s="198"/>
      <c r="BE179" s="187"/>
      <c r="BF179" s="304" t="s">
        <v>244</v>
      </c>
      <c r="BG179" s="305"/>
      <c r="BH179" s="305"/>
      <c r="BI179" s="305"/>
      <c r="BJ179" s="305"/>
      <c r="BK179" s="305" t="s">
        <v>255</v>
      </c>
      <c r="BL179" s="305"/>
      <c r="BM179" s="305"/>
      <c r="BN179" s="305"/>
      <c r="BO179" s="403"/>
      <c r="CK179" s="106"/>
      <c r="CL179" s="106"/>
    </row>
    <row r="180" spans="2:92" ht="13.05" customHeight="1" thickBot="1" x14ac:dyDescent="0.2">
      <c r="C180" s="87" t="s">
        <v>164</v>
      </c>
      <c r="D180" s="88" t="s">
        <v>135</v>
      </c>
      <c r="E180" s="26">
        <f>IF(S171="","",S171)</f>
        <v>3</v>
      </c>
      <c r="F180" s="24" t="str">
        <f t="shared" si="53"/>
        <v>-</v>
      </c>
      <c r="G180" s="171">
        <f>IF(Q171="","",Q171)</f>
        <v>15</v>
      </c>
      <c r="H180" s="369" t="str">
        <f>IF(T171="","",IF(T171="○","×",IF(T171="×","○")))</f>
        <v>×</v>
      </c>
      <c r="I180" s="25">
        <f>IF(S174="","",S174)</f>
        <v>15</v>
      </c>
      <c r="J180" s="24" t="str">
        <f t="shared" si="54"/>
        <v>-</v>
      </c>
      <c r="K180" s="171">
        <f>IF(Q174="","",Q174)</f>
        <v>12</v>
      </c>
      <c r="L180" s="306" t="str">
        <f>IF(T174="","",IF(T174="○","×",IF(T174="×","○")))</f>
        <v>×</v>
      </c>
      <c r="M180" s="171">
        <f>IF(S177="","",S177)</f>
        <v>10</v>
      </c>
      <c r="N180" s="24" t="str">
        <f t="shared" ref="N180:N185" si="55">IF(M180="","","-")</f>
        <v>-</v>
      </c>
      <c r="O180" s="171">
        <f>IF(Q177="","",Q177)</f>
        <v>15</v>
      </c>
      <c r="P180" s="306" t="str">
        <f>IF(T177="","",IF(T177="○","×",IF(T177="×","○")))</f>
        <v>×</v>
      </c>
      <c r="Q180" s="330"/>
      <c r="R180" s="331"/>
      <c r="S180" s="331"/>
      <c r="T180" s="332"/>
      <c r="U180" s="95">
        <v>8</v>
      </c>
      <c r="V180" s="24" t="str">
        <f t="shared" si="52"/>
        <v>-</v>
      </c>
      <c r="W180" s="92">
        <v>15</v>
      </c>
      <c r="X180" s="320" t="str">
        <f>IF(U180&lt;&gt;"",IF(U180&gt;W180,IF(U181&gt;W181,"○",IF(U182&gt;W182,"○","×")),IF(U181&gt;W181,IF(U182&gt;W182,"○","×"),"×")),"")</f>
        <v>×</v>
      </c>
      <c r="Y180" s="322">
        <f>RANK(AL181,AL171:AL184)</f>
        <v>5</v>
      </c>
      <c r="Z180" s="323"/>
      <c r="AA180" s="323"/>
      <c r="AB180" s="324"/>
      <c r="AC180" s="40"/>
      <c r="AD180" s="32"/>
      <c r="AE180" s="29"/>
      <c r="AF180" s="31"/>
      <c r="AG180" s="30"/>
      <c r="AH180" s="28"/>
      <c r="AI180" s="29"/>
      <c r="AJ180" s="29"/>
      <c r="AK180" s="28"/>
      <c r="AL180" s="185"/>
      <c r="AM180" s="167"/>
      <c r="AN180" s="109"/>
      <c r="AO180" s="109"/>
      <c r="AP180" s="418"/>
      <c r="AQ180" s="232" t="s">
        <v>159</v>
      </c>
      <c r="AR180" s="242" t="s">
        <v>200</v>
      </c>
      <c r="AS180" s="242"/>
      <c r="AT180" s="221"/>
      <c r="AU180" s="221"/>
      <c r="AV180" s="221"/>
      <c r="AW180" s="222"/>
      <c r="AX180" s="202"/>
      <c r="AY180" s="202"/>
      <c r="AZ180" s="192"/>
      <c r="BA180" s="192">
        <v>14</v>
      </c>
      <c r="BB180" s="193">
        <v>17</v>
      </c>
      <c r="BC180" s="191"/>
      <c r="BD180" s="197"/>
      <c r="BE180" s="187"/>
      <c r="BF180" s="302" t="s">
        <v>248</v>
      </c>
      <c r="BG180" s="303"/>
      <c r="BH180" s="303"/>
      <c r="BI180" s="303"/>
      <c r="BJ180" s="303"/>
      <c r="BK180" s="303" t="s">
        <v>255</v>
      </c>
      <c r="BL180" s="303"/>
      <c r="BM180" s="303"/>
      <c r="BN180" s="303"/>
      <c r="BO180" s="328"/>
      <c r="CK180" s="106"/>
      <c r="CL180" s="106"/>
    </row>
    <row r="181" spans="2:92" ht="13.05" customHeight="1" thickTop="1" thickBot="1" x14ac:dyDescent="0.2">
      <c r="C181" s="87" t="s">
        <v>165</v>
      </c>
      <c r="D181" s="81" t="s">
        <v>135</v>
      </c>
      <c r="E181" s="23">
        <f>IF(S172="","",S172)</f>
        <v>5</v>
      </c>
      <c r="F181" s="21" t="str">
        <f t="shared" si="53"/>
        <v>-</v>
      </c>
      <c r="G181" s="172">
        <f>IF(Q172="","",Q172)</f>
        <v>15</v>
      </c>
      <c r="H181" s="370" t="str">
        <f>IF(J178="","",J178)</f>
        <v>-</v>
      </c>
      <c r="I181" s="22">
        <f>IF(S175="","",S175)</f>
        <v>11</v>
      </c>
      <c r="J181" s="21" t="str">
        <f t="shared" si="54"/>
        <v>-</v>
      </c>
      <c r="K181" s="172">
        <f>IF(Q175="","",Q175)</f>
        <v>15</v>
      </c>
      <c r="L181" s="307" t="str">
        <f>IF(N178="","",N178)</f>
        <v/>
      </c>
      <c r="M181" s="172">
        <f>IF(S178="","",S178)</f>
        <v>15</v>
      </c>
      <c r="N181" s="21" t="str">
        <f t="shared" si="55"/>
        <v>-</v>
      </c>
      <c r="O181" s="172">
        <f>IF(Q178="","",Q178)</f>
        <v>11</v>
      </c>
      <c r="P181" s="307" t="str">
        <f>IF(R178="","",R178)</f>
        <v>-</v>
      </c>
      <c r="Q181" s="333"/>
      <c r="R181" s="334"/>
      <c r="S181" s="334"/>
      <c r="T181" s="335"/>
      <c r="U181" s="94">
        <v>15</v>
      </c>
      <c r="V181" s="21" t="str">
        <f t="shared" si="52"/>
        <v>-</v>
      </c>
      <c r="W181" s="91">
        <v>16</v>
      </c>
      <c r="X181" s="320"/>
      <c r="Y181" s="325"/>
      <c r="Z181" s="326"/>
      <c r="AA181" s="326"/>
      <c r="AB181" s="327"/>
      <c r="AC181" s="40"/>
      <c r="AD181" s="20">
        <f>COUNTIF(E180:X182,"○")</f>
        <v>0</v>
      </c>
      <c r="AE181" s="16">
        <f>COUNTIF(E180:X182,"×")</f>
        <v>4</v>
      </c>
      <c r="AF181" s="19">
        <f>(IF((E180&gt;G180),1,0))+(IF((E181&gt;G181),1,0))+(IF((E182&gt;G182),1,0))+(IF((I180&gt;K180),1,0))+(IF((I181&gt;K181),1,0))+(IF((I182&gt;K182),1,0))+(IF((M180&gt;O180),1,0))+(IF((M181&gt;O181),1,0))+(IF((M182&gt;O182),1,0))+(IF((Q180&gt;S180),1,0))+(IF((Q181&gt;S181),1,0))+(IF((Q182&gt;S182),1,0))+(IF((U180&gt;W180),1,0))+(IF((U181&gt;W181),1,0))+(IF((U182&gt;W182),1,0))</f>
        <v>2</v>
      </c>
      <c r="AG181" s="18">
        <f>(IF((E180&lt;G180),1,0))+(IF((E181&lt;G181),1,0))+(IF((E182&lt;G182),1,0))+(IF((I180&lt;K180),1,0))+(IF((I181&lt;K181),1,0))+(IF((I182&lt;K182),1,0))+(IF((M180&lt;O180),1,0))+(IF((M181&lt;O181),1,0))+(IF((M182&lt;O182),1,0))+(IF((Q180&lt;S180),1,0))+(IF((Q181&lt;S181),1,0))+(IF((Q182&lt;S182),1,0))+(IF((U180&lt;W180),1,0))+(IF((U181&lt;W181),1,0))+(IF((U182&lt;W182),1,0))</f>
        <v>8</v>
      </c>
      <c r="AH181" s="17">
        <f>AF181-AG181</f>
        <v>-6</v>
      </c>
      <c r="AI181" s="16">
        <f>SUM(E180:E182,I180:I182,M180:M182,Q180:Q182,U180:U182)</f>
        <v>100</v>
      </c>
      <c r="AJ181" s="16">
        <f>SUM(G180:G182,K180:K182,O180:O182,S180:S182,W180:W182)</f>
        <v>144</v>
      </c>
      <c r="AK181" s="15">
        <f>AI181-AJ181</f>
        <v>-44</v>
      </c>
      <c r="AL181" s="367">
        <f>(AD181-AE181)*1000+(AH181)*100+AK181</f>
        <v>-4644</v>
      </c>
      <c r="AM181" s="368"/>
      <c r="AN181" s="109"/>
      <c r="AO181" s="109"/>
      <c r="AP181" s="416" t="s">
        <v>23</v>
      </c>
      <c r="AQ181" s="233" t="s">
        <v>156</v>
      </c>
      <c r="AR181" s="241" t="s">
        <v>200</v>
      </c>
      <c r="AS181" s="241"/>
      <c r="AT181" s="223"/>
      <c r="AU181" s="223"/>
      <c r="AV181" s="223"/>
      <c r="AW181" s="224"/>
      <c r="AX181" s="255"/>
      <c r="AY181" s="256"/>
      <c r="AZ181" s="239"/>
      <c r="BA181" s="239">
        <v>21</v>
      </c>
      <c r="BB181" s="240">
        <v>21</v>
      </c>
      <c r="BC181" s="187"/>
      <c r="BD181" s="187"/>
      <c r="BE181" s="195"/>
      <c r="BF181" s="106"/>
      <c r="BG181" s="106"/>
      <c r="BH181" s="106"/>
      <c r="BI181" s="106"/>
      <c r="BJ181" s="106"/>
      <c r="BK181" s="106"/>
      <c r="CK181" s="106"/>
      <c r="CL181" s="106"/>
    </row>
    <row r="182" spans="2:92" ht="13.05" customHeight="1" thickTop="1" thickBot="1" x14ac:dyDescent="0.2">
      <c r="C182" s="82"/>
      <c r="D182" s="98"/>
      <c r="E182" s="23" t="str">
        <f>IF(S173="","",S173)</f>
        <v/>
      </c>
      <c r="F182" s="21" t="str">
        <f t="shared" si="53"/>
        <v/>
      </c>
      <c r="G182" s="172" t="str">
        <f>IF(Q173="","",Q173)</f>
        <v/>
      </c>
      <c r="H182" s="370" t="str">
        <f>IF(J179="","",J179)</f>
        <v/>
      </c>
      <c r="I182" s="22">
        <f>IF(S176="","",S176)</f>
        <v>8</v>
      </c>
      <c r="J182" s="21" t="str">
        <f t="shared" si="54"/>
        <v>-</v>
      </c>
      <c r="K182" s="172">
        <f>IF(Q176="","",Q176)</f>
        <v>15</v>
      </c>
      <c r="L182" s="307" t="str">
        <f>IF(N179="","",N179)</f>
        <v/>
      </c>
      <c r="M182" s="172">
        <f>IF(S179="","",S179)</f>
        <v>10</v>
      </c>
      <c r="N182" s="21" t="str">
        <f t="shared" si="55"/>
        <v>-</v>
      </c>
      <c r="O182" s="172">
        <f>IF(Q179="","",Q179)</f>
        <v>15</v>
      </c>
      <c r="P182" s="307" t="str">
        <f>IF(R179="","",R179)</f>
        <v>-</v>
      </c>
      <c r="Q182" s="333"/>
      <c r="R182" s="334"/>
      <c r="S182" s="334"/>
      <c r="T182" s="335"/>
      <c r="U182" s="94"/>
      <c r="V182" s="21" t="str">
        <f t="shared" si="52"/>
        <v/>
      </c>
      <c r="W182" s="91"/>
      <c r="X182" s="321"/>
      <c r="Y182" s="70">
        <f>AD181</f>
        <v>0</v>
      </c>
      <c r="Z182" s="53" t="s">
        <v>10</v>
      </c>
      <c r="AA182" s="53">
        <f>AE181</f>
        <v>4</v>
      </c>
      <c r="AB182" s="71" t="s">
        <v>7</v>
      </c>
      <c r="AC182" s="40"/>
      <c r="AD182" s="11"/>
      <c r="AE182" s="8"/>
      <c r="AF182" s="10"/>
      <c r="AG182" s="9"/>
      <c r="AH182" s="7"/>
      <c r="AI182" s="8"/>
      <c r="AJ182" s="8"/>
      <c r="AK182" s="7"/>
      <c r="AL182" s="185"/>
      <c r="AM182" s="167"/>
      <c r="AN182" s="108"/>
      <c r="AO182" s="108"/>
      <c r="AP182" s="417"/>
      <c r="AQ182" s="234" t="s">
        <v>157</v>
      </c>
      <c r="AR182" s="243" t="s">
        <v>200</v>
      </c>
      <c r="AS182" s="243"/>
      <c r="AT182" s="225"/>
      <c r="AU182" s="225"/>
      <c r="AV182" s="225"/>
      <c r="AW182" s="226"/>
      <c r="AX182" s="187"/>
      <c r="AY182" s="187"/>
      <c r="AZ182" s="187"/>
      <c r="BA182" s="187"/>
      <c r="BB182" s="187"/>
      <c r="BC182" s="187"/>
      <c r="BD182" s="187"/>
      <c r="BE182" s="195"/>
      <c r="BF182" s="106"/>
      <c r="BG182" s="106"/>
      <c r="BH182" s="106"/>
      <c r="BI182" s="106"/>
      <c r="BJ182" s="106"/>
      <c r="BK182" s="106"/>
      <c r="CK182" s="106"/>
      <c r="CL182" s="106"/>
    </row>
    <row r="183" spans="2:92" ht="12" customHeight="1" x14ac:dyDescent="0.15">
      <c r="C183" s="85" t="s">
        <v>166</v>
      </c>
      <c r="D183" s="412" t="s">
        <v>115</v>
      </c>
      <c r="E183" s="26">
        <f>IF(W171="","",W171)</f>
        <v>15</v>
      </c>
      <c r="F183" s="24" t="str">
        <f t="shared" si="53"/>
        <v>-</v>
      </c>
      <c r="G183" s="171">
        <f>IF(U171="","",U171)</f>
        <v>6</v>
      </c>
      <c r="H183" s="369" t="str">
        <f>IF(X171="","",IF(X171="○","×",IF(X171="×","○")))</f>
        <v>○</v>
      </c>
      <c r="I183" s="25">
        <f>IF(W174="","",W174)</f>
        <v>15</v>
      </c>
      <c r="J183" s="24" t="str">
        <f t="shared" si="54"/>
        <v>-</v>
      </c>
      <c r="K183" s="171">
        <f>IF(U174="","",U174)</f>
        <v>7</v>
      </c>
      <c r="L183" s="306" t="str">
        <f>IF(X174="","",IF(X174="○","×",IF(X174="×","○")))</f>
        <v>○</v>
      </c>
      <c r="M183" s="171">
        <f>IF(W177="","",W177)</f>
        <v>15</v>
      </c>
      <c r="N183" s="24" t="str">
        <f t="shared" si="55"/>
        <v>-</v>
      </c>
      <c r="O183" s="171">
        <f>IF(U177="","",U177)</f>
        <v>4</v>
      </c>
      <c r="P183" s="306" t="str">
        <f>IF(X177="","",IF(X177="○","×",IF(X177="×","○")))</f>
        <v>○</v>
      </c>
      <c r="Q183" s="25">
        <f>IF(W180="","",W180)</f>
        <v>15</v>
      </c>
      <c r="R183" s="24" t="str">
        <f>IF(Q183="","","-")</f>
        <v>-</v>
      </c>
      <c r="S183" s="171">
        <f>IF(U180="","",U180)</f>
        <v>8</v>
      </c>
      <c r="T183" s="306" t="str">
        <f>IF(X180="","",IF(X180="○","×",IF(X180="×","○")))</f>
        <v>○</v>
      </c>
      <c r="U183" s="330"/>
      <c r="V183" s="331"/>
      <c r="W183" s="331"/>
      <c r="X183" s="332"/>
      <c r="Y183" s="322">
        <f>RANK(AL184,AL171:AL184)</f>
        <v>1</v>
      </c>
      <c r="Z183" s="323"/>
      <c r="AA183" s="323"/>
      <c r="AB183" s="324"/>
      <c r="AC183" s="40"/>
      <c r="AD183" s="20"/>
      <c r="AE183" s="16"/>
      <c r="AF183" s="19"/>
      <c r="AG183" s="18"/>
      <c r="AH183" s="15"/>
      <c r="AI183" s="16"/>
      <c r="AJ183" s="16"/>
      <c r="AK183" s="15"/>
      <c r="AL183" s="185"/>
      <c r="AM183" s="167"/>
      <c r="AN183" s="108"/>
      <c r="AO183" s="108"/>
      <c r="AP183" s="108"/>
      <c r="AQ183" s="108"/>
      <c r="AT183" s="129"/>
      <c r="AU183" s="128"/>
      <c r="AV183" s="110"/>
      <c r="AW183" s="111"/>
      <c r="AX183" s="110"/>
      <c r="AY183" s="110"/>
      <c r="AZ183" s="110"/>
      <c r="BA183" s="111"/>
      <c r="BB183" s="110"/>
      <c r="BC183" s="110"/>
      <c r="BD183" s="110"/>
      <c r="BE183" s="111"/>
      <c r="BF183" s="110"/>
      <c r="BG183" s="110"/>
      <c r="BH183" s="110"/>
      <c r="BI183" s="110"/>
      <c r="BJ183" s="110"/>
      <c r="BK183" s="110"/>
      <c r="BL183" s="105"/>
      <c r="BM183" s="105"/>
      <c r="BN183" s="105"/>
      <c r="BO183" s="105"/>
      <c r="CK183" s="106"/>
      <c r="CL183" s="106"/>
      <c r="CM183" s="106"/>
      <c r="CN183" s="106"/>
    </row>
    <row r="184" spans="2:92" ht="12" customHeight="1" x14ac:dyDescent="0.15">
      <c r="C184" s="82" t="s">
        <v>167</v>
      </c>
      <c r="D184" s="413"/>
      <c r="E184" s="23">
        <f>IF(W172="","",W172)</f>
        <v>15</v>
      </c>
      <c r="F184" s="21" t="str">
        <f t="shared" si="53"/>
        <v>-</v>
      </c>
      <c r="G184" s="172">
        <f>IF(U172="","",U172)</f>
        <v>2</v>
      </c>
      <c r="H184" s="370" t="str">
        <f>IF(J175="","",J175)</f>
        <v/>
      </c>
      <c r="I184" s="22">
        <f>IF(W175="","",W175)</f>
        <v>15</v>
      </c>
      <c r="J184" s="21" t="str">
        <f t="shared" si="54"/>
        <v>-</v>
      </c>
      <c r="K184" s="172">
        <f>IF(U175="","",U175)</f>
        <v>8</v>
      </c>
      <c r="L184" s="307" t="str">
        <f>IF(N181="","",N181)</f>
        <v>-</v>
      </c>
      <c r="M184" s="172">
        <f>IF(W178="","",W178)</f>
        <v>15</v>
      </c>
      <c r="N184" s="21" t="str">
        <f t="shared" si="55"/>
        <v>-</v>
      </c>
      <c r="O184" s="172">
        <f>IF(U178="","",U178)</f>
        <v>5</v>
      </c>
      <c r="P184" s="307" t="str">
        <f>IF(R181="","",R181)</f>
        <v/>
      </c>
      <c r="Q184" s="22">
        <f>IF(W181="","",W181)</f>
        <v>16</v>
      </c>
      <c r="R184" s="21" t="str">
        <f>IF(Q184="","","-")</f>
        <v>-</v>
      </c>
      <c r="S184" s="172">
        <f>IF(U181="","",U181)</f>
        <v>15</v>
      </c>
      <c r="T184" s="307" t="str">
        <f>IF(V181="","",V181)</f>
        <v>-</v>
      </c>
      <c r="U184" s="333"/>
      <c r="V184" s="334"/>
      <c r="W184" s="334"/>
      <c r="X184" s="335"/>
      <c r="Y184" s="325"/>
      <c r="Z184" s="326"/>
      <c r="AA184" s="326"/>
      <c r="AB184" s="327"/>
      <c r="AC184" s="40"/>
      <c r="AD184" s="20">
        <f>COUNTIF(E183:X185,"○")</f>
        <v>4</v>
      </c>
      <c r="AE184" s="16">
        <f>COUNTIF(E183:X185,"×")</f>
        <v>0</v>
      </c>
      <c r="AF184" s="19">
        <f>(IF((E183&gt;G183),1,0))+(IF((E184&gt;G184),1,0))+(IF((E185&gt;G185),1,0))+(IF((I183&gt;K183),1,0))+(IF((I184&gt;K184),1,0))+(IF((I185&gt;K185),1,0))+(IF((M183&gt;O183),1,0))+(IF((M184&gt;O184),1,0))+(IF((M185&gt;O185),1,0))+(IF((Q183&gt;S183),1,0))+(IF((Q184&gt;S184),1,0))+(IF((Q185&gt;S185),1,0))+(IF((U183&gt;W183),1,0))+(IF((U184&gt;W184),1,0))+(IF((U185&gt;W185),1,0))</f>
        <v>8</v>
      </c>
      <c r="AG184" s="18">
        <f>(IF((E183&lt;G183),1,0))+(IF((E184&lt;G184),1,0))+(IF((E185&lt;G185),1,0))+(IF((I183&lt;K183),1,0))+(IF((I184&lt;K184),1,0))+(IF((I185&lt;K185),1,0))+(IF((M183&lt;O183),1,0))+(IF((M184&lt;O184),1,0))+(IF((M185&lt;O185),1,0))+(IF((Q183&lt;S183),1,0))+(IF((Q184&lt;S184),1,0))+(IF((Q185&lt;S185),1,0))+(IF((U183&lt;W183),1,0))+(IF((U184&lt;W184),1,0))+(IF((U185&lt;W185),1,0))</f>
        <v>0</v>
      </c>
      <c r="AH184" s="17">
        <f>AF184-AG184</f>
        <v>8</v>
      </c>
      <c r="AI184" s="16">
        <f>SUM(E183:E185,I183:I185,M183:M185,Q183:Q185,U183:U185)</f>
        <v>121</v>
      </c>
      <c r="AJ184" s="16">
        <f>SUM(G183:G185,K183:K185,O183:O185,S183:S185,W183:W185)</f>
        <v>55</v>
      </c>
      <c r="AK184" s="15">
        <f>AI184-AJ184</f>
        <v>66</v>
      </c>
      <c r="AL184" s="367">
        <f>(AD184-AE184)*1000+(AH184)*100+AK184</f>
        <v>4866</v>
      </c>
      <c r="AM184" s="368"/>
      <c r="AP184" s="129"/>
      <c r="AQ184" s="128"/>
      <c r="AR184" s="110"/>
      <c r="AS184" s="111"/>
      <c r="AT184" s="110"/>
      <c r="AU184" s="110"/>
      <c r="AV184" s="110"/>
      <c r="AW184" s="111"/>
      <c r="AX184" s="110"/>
      <c r="AY184" s="110"/>
      <c r="AZ184" s="110"/>
      <c r="BA184" s="111"/>
      <c r="BB184" s="110"/>
      <c r="BC184" s="110"/>
      <c r="BD184" s="110"/>
      <c r="BE184" s="110"/>
      <c r="BF184" s="110"/>
      <c r="BG184" s="110"/>
    </row>
    <row r="185" spans="2:92" ht="12" customHeight="1" thickBot="1" x14ac:dyDescent="0.2">
      <c r="C185" s="80"/>
      <c r="D185" s="414"/>
      <c r="E185" s="14" t="str">
        <f>IF(W173="","",W173)</f>
        <v/>
      </c>
      <c r="F185" s="12" t="str">
        <f t="shared" si="53"/>
        <v/>
      </c>
      <c r="G185" s="173" t="str">
        <f>IF(U173="","",U173)</f>
        <v/>
      </c>
      <c r="H185" s="415" t="str">
        <f>IF(J176="","",J176)</f>
        <v/>
      </c>
      <c r="I185" s="13" t="str">
        <f>IF(W176="","",W176)</f>
        <v/>
      </c>
      <c r="J185" s="12" t="str">
        <f t="shared" si="54"/>
        <v/>
      </c>
      <c r="K185" s="173" t="str">
        <f>IF(U176="","",U176)</f>
        <v/>
      </c>
      <c r="L185" s="308" t="str">
        <f>IF(N182="","",N182)</f>
        <v>-</v>
      </c>
      <c r="M185" s="173" t="str">
        <f>IF(W179="","",W179)</f>
        <v/>
      </c>
      <c r="N185" s="12" t="str">
        <f t="shared" si="55"/>
        <v/>
      </c>
      <c r="O185" s="173" t="str">
        <f>IF(U179="","",U179)</f>
        <v/>
      </c>
      <c r="P185" s="308" t="str">
        <f>IF(R182="","",R182)</f>
        <v/>
      </c>
      <c r="Q185" s="13" t="str">
        <f>IF(W182="","",W182)</f>
        <v/>
      </c>
      <c r="R185" s="12" t="str">
        <f>IF(Q185="","","-")</f>
        <v/>
      </c>
      <c r="S185" s="173" t="str">
        <f>IF(U182="","",U182)</f>
        <v/>
      </c>
      <c r="T185" s="308" t="str">
        <f>IF(V182="","",V182)</f>
        <v/>
      </c>
      <c r="U185" s="338"/>
      <c r="V185" s="339"/>
      <c r="W185" s="339"/>
      <c r="X185" s="377"/>
      <c r="Y185" s="4">
        <f>AD184</f>
        <v>4</v>
      </c>
      <c r="Z185" s="3" t="s">
        <v>10</v>
      </c>
      <c r="AA185" s="3">
        <f>AE184</f>
        <v>0</v>
      </c>
      <c r="AB185" s="2" t="s">
        <v>7</v>
      </c>
      <c r="AC185" s="40"/>
      <c r="AD185" s="11"/>
      <c r="AE185" s="8"/>
      <c r="AF185" s="10"/>
      <c r="AG185" s="9"/>
      <c r="AH185" s="7"/>
      <c r="AI185" s="8"/>
      <c r="AJ185" s="8"/>
      <c r="AK185" s="7"/>
      <c r="AL185" s="185"/>
      <c r="AM185" s="167"/>
      <c r="AN185" s="121"/>
      <c r="AO185" s="121"/>
      <c r="AP185" s="121"/>
      <c r="AQ185" s="121"/>
      <c r="AR185" s="121"/>
      <c r="AS185" s="121"/>
      <c r="AT185" s="121"/>
      <c r="AU185" s="121"/>
      <c r="AV185" s="121"/>
    </row>
    <row r="186" spans="2:92" ht="30" x14ac:dyDescent="0.2">
      <c r="B186" s="106"/>
      <c r="C186" s="121"/>
      <c r="D186" s="125"/>
      <c r="E186" s="125"/>
      <c r="F186" s="125"/>
      <c r="G186" s="125"/>
      <c r="H186" s="125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3"/>
      <c r="T186" s="123"/>
      <c r="U186" s="123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08"/>
      <c r="BO186" s="108"/>
    </row>
    <row r="187" spans="2:92" ht="22.95" customHeight="1" x14ac:dyDescent="0.2">
      <c r="B187" s="299" t="s">
        <v>220</v>
      </c>
      <c r="C187" s="299"/>
      <c r="D187" s="299"/>
      <c r="E187" s="299"/>
      <c r="F187" s="299"/>
      <c r="G187" s="299"/>
      <c r="H187" s="299"/>
      <c r="I187" s="299"/>
      <c r="J187" s="299"/>
      <c r="K187" s="299"/>
      <c r="L187" s="299"/>
      <c r="M187" s="299"/>
    </row>
    <row r="188" spans="2:92" ht="22.95" customHeight="1" x14ac:dyDescent="0.2">
      <c r="B188" s="299" t="s">
        <v>224</v>
      </c>
      <c r="C188" s="299"/>
      <c r="D188" s="299"/>
      <c r="E188" s="299"/>
      <c r="F188" s="299"/>
      <c r="G188" s="299"/>
      <c r="H188" s="299"/>
      <c r="I188" s="299"/>
      <c r="J188" s="299"/>
      <c r="K188" s="299"/>
      <c r="L188" s="299"/>
      <c r="M188" s="299"/>
    </row>
    <row r="189" spans="2:92" ht="22.95" customHeight="1" x14ac:dyDescent="0.2">
      <c r="B189" s="299" t="s">
        <v>225</v>
      </c>
      <c r="C189" s="299"/>
      <c r="D189" s="299"/>
      <c r="E189" s="299"/>
      <c r="F189" s="299"/>
      <c r="G189" s="299"/>
      <c r="H189" s="299"/>
      <c r="I189" s="299"/>
      <c r="J189" s="299"/>
      <c r="K189" s="299"/>
      <c r="L189" s="299"/>
      <c r="M189" s="299"/>
    </row>
    <row r="190" spans="2:92" ht="22.95" customHeight="1" x14ac:dyDescent="0.2">
      <c r="B190" s="299" t="s">
        <v>226</v>
      </c>
      <c r="C190" s="299"/>
      <c r="D190" s="299"/>
      <c r="E190" s="299"/>
      <c r="F190" s="299"/>
      <c r="G190" s="299"/>
      <c r="H190" s="299"/>
      <c r="I190" s="299"/>
      <c r="J190" s="299"/>
      <c r="K190" s="299"/>
      <c r="L190" s="299"/>
      <c r="M190" s="299"/>
    </row>
    <row r="191" spans="2:92" ht="22.95" customHeight="1" x14ac:dyDescent="0.2"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</row>
    <row r="192" spans="2:92" ht="22.95" customHeight="1" x14ac:dyDescent="0.2">
      <c r="B192" s="299" t="s">
        <v>221</v>
      </c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</row>
    <row r="193" spans="2:13" ht="22.95" customHeight="1" x14ac:dyDescent="0.2">
      <c r="B193" s="299" t="s">
        <v>222</v>
      </c>
      <c r="C193" s="299"/>
      <c r="D193" s="299"/>
      <c r="E193" s="299"/>
      <c r="F193" s="299"/>
      <c r="G193" s="299"/>
      <c r="H193" s="299"/>
      <c r="I193" s="299"/>
      <c r="J193" s="299"/>
      <c r="K193" s="299"/>
      <c r="L193" s="299"/>
      <c r="M193" s="299"/>
    </row>
    <row r="194" spans="2:13" ht="22.95" customHeight="1" x14ac:dyDescent="0.2">
      <c r="B194" s="299" t="s">
        <v>223</v>
      </c>
      <c r="C194" s="299"/>
      <c r="D194" s="299"/>
      <c r="E194" s="299"/>
      <c r="F194" s="299"/>
      <c r="G194" s="299"/>
      <c r="H194" s="299"/>
      <c r="I194" s="299"/>
      <c r="J194" s="299"/>
      <c r="K194" s="299"/>
      <c r="L194" s="299"/>
      <c r="M194" s="299"/>
    </row>
    <row r="195" spans="2:13" ht="22.95" customHeight="1" x14ac:dyDescent="0.2">
      <c r="B195" s="299" t="s">
        <v>227</v>
      </c>
      <c r="C195" s="299"/>
      <c r="D195" s="299"/>
      <c r="E195" s="299"/>
      <c r="F195" s="299"/>
      <c r="G195" s="299"/>
      <c r="H195" s="299"/>
      <c r="I195" s="299"/>
      <c r="J195" s="299"/>
      <c r="K195" s="299"/>
      <c r="L195" s="299"/>
      <c r="M195" s="299"/>
    </row>
    <row r="196" spans="2:13" ht="22.95" customHeight="1" x14ac:dyDescent="0.2">
      <c r="B196" s="299"/>
      <c r="C196" s="299"/>
      <c r="D196" s="299"/>
      <c r="E196" s="299"/>
      <c r="F196" s="299"/>
      <c r="G196" s="299"/>
      <c r="H196" s="299"/>
      <c r="I196" s="299"/>
      <c r="J196" s="299"/>
      <c r="K196" s="299"/>
      <c r="L196" s="299"/>
      <c r="M196" s="299"/>
    </row>
    <row r="197" spans="2:13" ht="25.05" customHeight="1" x14ac:dyDescent="0.2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</row>
    <row r="198" spans="2:13" ht="25.05" customHeight="1" x14ac:dyDescent="0.2"/>
    <row r="199" spans="2:13" ht="25.05" customHeight="1" x14ac:dyDescent="0.2"/>
    <row r="200" spans="2:13" ht="25.05" customHeight="1" x14ac:dyDescent="0.2"/>
    <row r="201" spans="2:13" ht="25.05" customHeight="1" x14ac:dyDescent="0.2"/>
    <row r="202" spans="2:13" ht="25.05" customHeight="1" x14ac:dyDescent="0.2"/>
    <row r="203" spans="2:13" ht="25.05" customHeight="1" x14ac:dyDescent="0.2"/>
    <row r="204" spans="2:13" ht="25.05" customHeight="1" x14ac:dyDescent="0.2"/>
    <row r="205" spans="2:13" ht="25.05" customHeight="1" x14ac:dyDescent="0.2"/>
    <row r="206" spans="2:13" ht="25.05" customHeight="1" x14ac:dyDescent="0.2"/>
    <row r="207" spans="2:13" ht="25.05" customHeight="1" x14ac:dyDescent="0.2"/>
    <row r="208" spans="2:13" ht="25.05" customHeight="1" x14ac:dyDescent="0.2"/>
    <row r="209" ht="25.05" customHeight="1" x14ac:dyDescent="0.2"/>
    <row r="210" ht="25.05" customHeight="1" x14ac:dyDescent="0.2"/>
    <row r="211" ht="25.05" customHeight="1" x14ac:dyDescent="0.2"/>
    <row r="212" ht="25.05" customHeight="1" x14ac:dyDescent="0.2"/>
    <row r="213" ht="25.05" customHeight="1" x14ac:dyDescent="0.2"/>
    <row r="214" ht="25.05" customHeight="1" x14ac:dyDescent="0.2"/>
    <row r="215" ht="25.05" customHeight="1" x14ac:dyDescent="0.2"/>
    <row r="216" ht="25.05" customHeight="1" x14ac:dyDescent="0.2"/>
    <row r="217" ht="25.05" customHeight="1" x14ac:dyDescent="0.2"/>
    <row r="218" ht="25.05" customHeight="1" x14ac:dyDescent="0.2"/>
    <row r="219" ht="25.05" customHeight="1" x14ac:dyDescent="0.2"/>
    <row r="220" ht="25.05" customHeight="1" x14ac:dyDescent="0.2"/>
    <row r="221" ht="25.05" customHeight="1" x14ac:dyDescent="0.2"/>
    <row r="222" ht="25.05" customHeight="1" x14ac:dyDescent="0.2"/>
    <row r="223" ht="25.05" customHeight="1" x14ac:dyDescent="0.2"/>
    <row r="224" ht="25.05" customHeight="1" x14ac:dyDescent="0.2"/>
    <row r="225" ht="25.05" customHeight="1" x14ac:dyDescent="0.2"/>
  </sheetData>
  <mergeCells count="605">
    <mergeCell ref="AN10:AP10"/>
    <mergeCell ref="AN11:AP11"/>
    <mergeCell ref="AH11:AM11"/>
    <mergeCell ref="AN13:AP13"/>
    <mergeCell ref="AN14:AP14"/>
    <mergeCell ref="L13:Q13"/>
    <mergeCell ref="BK176:BO176"/>
    <mergeCell ref="BK177:BO177"/>
    <mergeCell ref="BK179:BO179"/>
    <mergeCell ref="AH14:AM14"/>
    <mergeCell ref="C21:P21"/>
    <mergeCell ref="C23:D24"/>
    <mergeCell ref="E23:H23"/>
    <mergeCell ref="I23:L23"/>
    <mergeCell ref="M23:P23"/>
    <mergeCell ref="Q23:T23"/>
    <mergeCell ref="E24:H24"/>
    <mergeCell ref="I24:L24"/>
    <mergeCell ref="M24:P24"/>
    <mergeCell ref="Q24:T24"/>
    <mergeCell ref="E25:H27"/>
    <mergeCell ref="AR25:AU27"/>
    <mergeCell ref="AP23:AQ24"/>
    <mergeCell ref="AR23:AU23"/>
    <mergeCell ref="Y14:AD14"/>
    <mergeCell ref="B16:C16"/>
    <mergeCell ref="F16:K16"/>
    <mergeCell ref="L16:Q16"/>
    <mergeCell ref="S16:X16"/>
    <mergeCell ref="Y16:AD16"/>
    <mergeCell ref="B17:C17"/>
    <mergeCell ref="F17:K17"/>
    <mergeCell ref="L17:Q17"/>
    <mergeCell ref="S17:X17"/>
    <mergeCell ref="Y17:AD17"/>
    <mergeCell ref="AH13:AM13"/>
    <mergeCell ref="B10:C10"/>
    <mergeCell ref="F10:K10"/>
    <mergeCell ref="L10:Q10"/>
    <mergeCell ref="S10:X10"/>
    <mergeCell ref="Y10:AD10"/>
    <mergeCell ref="AH10:AM10"/>
    <mergeCell ref="B13:C13"/>
    <mergeCell ref="F13:K13"/>
    <mergeCell ref="S13:X13"/>
    <mergeCell ref="Y13:AD13"/>
    <mergeCell ref="U23:X23"/>
    <mergeCell ref="Z23:AA23"/>
    <mergeCell ref="AB23:AD23"/>
    <mergeCell ref="AE23:AG23"/>
    <mergeCell ref="U24:X24"/>
    <mergeCell ref="B6:C6"/>
    <mergeCell ref="F6:K6"/>
    <mergeCell ref="L6:Q6"/>
    <mergeCell ref="S6:X6"/>
    <mergeCell ref="Y6:AD6"/>
    <mergeCell ref="B7:C7"/>
    <mergeCell ref="F7:K7"/>
    <mergeCell ref="L7:Q7"/>
    <mergeCell ref="S7:X7"/>
    <mergeCell ref="Y7:AD7"/>
    <mergeCell ref="B9:C9"/>
    <mergeCell ref="F9:K9"/>
    <mergeCell ref="L9:Q9"/>
    <mergeCell ref="S9:X9"/>
    <mergeCell ref="Y9:AD9"/>
    <mergeCell ref="L14:Q14"/>
    <mergeCell ref="B14:C14"/>
    <mergeCell ref="F14:K14"/>
    <mergeCell ref="S14:X14"/>
    <mergeCell ref="L25:L27"/>
    <mergeCell ref="P25:P27"/>
    <mergeCell ref="T25:T27"/>
    <mergeCell ref="U25:X26"/>
    <mergeCell ref="AY34:AY36"/>
    <mergeCell ref="BD34:BG36"/>
    <mergeCell ref="T31:T33"/>
    <mergeCell ref="AV28:AY30"/>
    <mergeCell ref="H31:H33"/>
    <mergeCell ref="L31:L33"/>
    <mergeCell ref="M31:P33"/>
    <mergeCell ref="AU31:AU33"/>
    <mergeCell ref="AY31:AY33"/>
    <mergeCell ref="H28:H30"/>
    <mergeCell ref="I28:L30"/>
    <mergeCell ref="AU28:AU30"/>
    <mergeCell ref="P28:P30"/>
    <mergeCell ref="T28:T30"/>
    <mergeCell ref="U28:X29"/>
    <mergeCell ref="P34:P36"/>
    <mergeCell ref="U34:X35"/>
    <mergeCell ref="Q38:T38"/>
    <mergeCell ref="E39:H39"/>
    <mergeCell ref="I39:L39"/>
    <mergeCell ref="M39:P39"/>
    <mergeCell ref="Q39:T39"/>
    <mergeCell ref="H34:H36"/>
    <mergeCell ref="L34:L36"/>
    <mergeCell ref="Q34:T36"/>
    <mergeCell ref="AU34:AU36"/>
    <mergeCell ref="H46:H48"/>
    <mergeCell ref="L46:L48"/>
    <mergeCell ref="M46:P48"/>
    <mergeCell ref="E40:H42"/>
    <mergeCell ref="H43:H45"/>
    <mergeCell ref="I43:L45"/>
    <mergeCell ref="C38:D39"/>
    <mergeCell ref="E38:H38"/>
    <mergeCell ref="I38:L38"/>
    <mergeCell ref="M38:P38"/>
    <mergeCell ref="E60:H62"/>
    <mergeCell ref="H63:H65"/>
    <mergeCell ref="I63:L65"/>
    <mergeCell ref="U58:X58"/>
    <mergeCell ref="E59:H59"/>
    <mergeCell ref="I59:L59"/>
    <mergeCell ref="M59:P59"/>
    <mergeCell ref="Q59:T59"/>
    <mergeCell ref="U59:X59"/>
    <mergeCell ref="E58:H58"/>
    <mergeCell ref="I58:L58"/>
    <mergeCell ref="M58:P58"/>
    <mergeCell ref="Q58:T58"/>
    <mergeCell ref="L60:L62"/>
    <mergeCell ref="P60:P62"/>
    <mergeCell ref="T60:T62"/>
    <mergeCell ref="X60:X62"/>
    <mergeCell ref="P63:P65"/>
    <mergeCell ref="T63:T65"/>
    <mergeCell ref="X63:X65"/>
    <mergeCell ref="H72:H74"/>
    <mergeCell ref="L72:L74"/>
    <mergeCell ref="P72:P74"/>
    <mergeCell ref="T72:T74"/>
    <mergeCell ref="U72:X74"/>
    <mergeCell ref="C79:P79"/>
    <mergeCell ref="H66:H68"/>
    <mergeCell ref="L66:L68"/>
    <mergeCell ref="M66:P68"/>
    <mergeCell ref="H69:H71"/>
    <mergeCell ref="L69:L71"/>
    <mergeCell ref="P69:P71"/>
    <mergeCell ref="Q69:T71"/>
    <mergeCell ref="T66:T68"/>
    <mergeCell ref="X66:X68"/>
    <mergeCell ref="D86:D88"/>
    <mergeCell ref="H86:H88"/>
    <mergeCell ref="I86:L88"/>
    <mergeCell ref="U82:X82"/>
    <mergeCell ref="E83:H85"/>
    <mergeCell ref="C81:D82"/>
    <mergeCell ref="E81:H81"/>
    <mergeCell ref="I81:L81"/>
    <mergeCell ref="M81:P81"/>
    <mergeCell ref="Q81:T81"/>
    <mergeCell ref="U81:X81"/>
    <mergeCell ref="E82:H82"/>
    <mergeCell ref="I82:L82"/>
    <mergeCell ref="M82:P82"/>
    <mergeCell ref="Q82:T82"/>
    <mergeCell ref="L83:L85"/>
    <mergeCell ref="P83:P85"/>
    <mergeCell ref="T83:T85"/>
    <mergeCell ref="X83:X85"/>
    <mergeCell ref="H95:H97"/>
    <mergeCell ref="L95:L97"/>
    <mergeCell ref="P95:P97"/>
    <mergeCell ref="T95:T97"/>
    <mergeCell ref="U95:X97"/>
    <mergeCell ref="H89:H91"/>
    <mergeCell ref="L89:L91"/>
    <mergeCell ref="M89:P91"/>
    <mergeCell ref="D92:D94"/>
    <mergeCell ref="H92:H94"/>
    <mergeCell ref="L92:L94"/>
    <mergeCell ref="P92:P94"/>
    <mergeCell ref="Q92:T94"/>
    <mergeCell ref="X92:X94"/>
    <mergeCell ref="T89:T91"/>
    <mergeCell ref="X89:X91"/>
    <mergeCell ref="U103:X103"/>
    <mergeCell ref="E104:H104"/>
    <mergeCell ref="I104:L104"/>
    <mergeCell ref="M104:P104"/>
    <mergeCell ref="Q104:T104"/>
    <mergeCell ref="U104:X104"/>
    <mergeCell ref="C101:P101"/>
    <mergeCell ref="C103:D104"/>
    <mergeCell ref="E103:H103"/>
    <mergeCell ref="I103:L103"/>
    <mergeCell ref="M103:P103"/>
    <mergeCell ref="Q103:T103"/>
    <mergeCell ref="H111:H113"/>
    <mergeCell ref="L111:L113"/>
    <mergeCell ref="M111:P113"/>
    <mergeCell ref="H114:H116"/>
    <mergeCell ref="L114:L116"/>
    <mergeCell ref="P114:P116"/>
    <mergeCell ref="Q114:T116"/>
    <mergeCell ref="E105:H107"/>
    <mergeCell ref="H108:H110"/>
    <mergeCell ref="I108:L110"/>
    <mergeCell ref="T111:T113"/>
    <mergeCell ref="AQ117:AQ118"/>
    <mergeCell ref="C123:T126"/>
    <mergeCell ref="D128:P129"/>
    <mergeCell ref="A117:B119"/>
    <mergeCell ref="D117:D119"/>
    <mergeCell ref="H117:H119"/>
    <mergeCell ref="L117:L119"/>
    <mergeCell ref="P117:P119"/>
    <mergeCell ref="T117:T119"/>
    <mergeCell ref="Y117:AB118"/>
    <mergeCell ref="AL118:AM118"/>
    <mergeCell ref="D135:D136"/>
    <mergeCell ref="H137:H139"/>
    <mergeCell ref="I137:L139"/>
    <mergeCell ref="AU137:AU139"/>
    <mergeCell ref="AR133:AU133"/>
    <mergeCell ref="AV133:AY133"/>
    <mergeCell ref="AZ133:BC133"/>
    <mergeCell ref="BD133:BG133"/>
    <mergeCell ref="E134:H136"/>
    <mergeCell ref="AR134:AU136"/>
    <mergeCell ref="AP132:AQ133"/>
    <mergeCell ref="AR132:AU132"/>
    <mergeCell ref="AV132:AY132"/>
    <mergeCell ref="AZ132:BC132"/>
    <mergeCell ref="BD132:BG132"/>
    <mergeCell ref="E133:H133"/>
    <mergeCell ref="I133:L133"/>
    <mergeCell ref="M133:P133"/>
    <mergeCell ref="Q133:T133"/>
    <mergeCell ref="C132:D133"/>
    <mergeCell ref="E132:H132"/>
    <mergeCell ref="I132:L132"/>
    <mergeCell ref="M132:P132"/>
    <mergeCell ref="Q132:T132"/>
    <mergeCell ref="AI151:AK151"/>
    <mergeCell ref="E151:H151"/>
    <mergeCell ref="I151:L151"/>
    <mergeCell ref="M151:P151"/>
    <mergeCell ref="Q151:T151"/>
    <mergeCell ref="U151:X151"/>
    <mergeCell ref="E152:H152"/>
    <mergeCell ref="AZ140:BC142"/>
    <mergeCell ref="H143:H145"/>
    <mergeCell ref="L143:L145"/>
    <mergeCell ref="Q143:T145"/>
    <mergeCell ref="AQ143:AQ145"/>
    <mergeCell ref="AU143:AU145"/>
    <mergeCell ref="AY143:AY145"/>
    <mergeCell ref="H140:H142"/>
    <mergeCell ref="L140:L142"/>
    <mergeCell ref="M140:P142"/>
    <mergeCell ref="AU140:AU142"/>
    <mergeCell ref="AY140:AY142"/>
    <mergeCell ref="T140:T142"/>
    <mergeCell ref="D153:D155"/>
    <mergeCell ref="E153:H155"/>
    <mergeCell ref="L153:L155"/>
    <mergeCell ref="P153:P155"/>
    <mergeCell ref="T153:T155"/>
    <mergeCell ref="X153:X155"/>
    <mergeCell ref="H162:H164"/>
    <mergeCell ref="L162:L164"/>
    <mergeCell ref="P162:P164"/>
    <mergeCell ref="Q162:T164"/>
    <mergeCell ref="D159:D161"/>
    <mergeCell ref="H159:H161"/>
    <mergeCell ref="L159:L161"/>
    <mergeCell ref="M159:P161"/>
    <mergeCell ref="X159:X161"/>
    <mergeCell ref="H156:H158"/>
    <mergeCell ref="I156:L158"/>
    <mergeCell ref="D171:D173"/>
    <mergeCell ref="E171:H173"/>
    <mergeCell ref="BH165:BK167"/>
    <mergeCell ref="C169:D170"/>
    <mergeCell ref="E169:H169"/>
    <mergeCell ref="I169:L169"/>
    <mergeCell ref="M169:P169"/>
    <mergeCell ref="Q169:T169"/>
    <mergeCell ref="U169:X169"/>
    <mergeCell ref="E170:H170"/>
    <mergeCell ref="I170:L170"/>
    <mergeCell ref="M170:P170"/>
    <mergeCell ref="AQ165:AQ167"/>
    <mergeCell ref="AU165:AU167"/>
    <mergeCell ref="AY165:AY167"/>
    <mergeCell ref="BC165:BC167"/>
    <mergeCell ref="BG165:BG167"/>
    <mergeCell ref="H165:H167"/>
    <mergeCell ref="L165:L167"/>
    <mergeCell ref="P165:P167"/>
    <mergeCell ref="T165:T167"/>
    <mergeCell ref="U165:X167"/>
    <mergeCell ref="Y169:AB169"/>
    <mergeCell ref="AD169:AE169"/>
    <mergeCell ref="AP181:AP182"/>
    <mergeCell ref="H177:H179"/>
    <mergeCell ref="L177:L179"/>
    <mergeCell ref="M177:P179"/>
    <mergeCell ref="AP177:AP178"/>
    <mergeCell ref="AP179:AP180"/>
    <mergeCell ref="H180:H182"/>
    <mergeCell ref="AP171:AP172"/>
    <mergeCell ref="AP173:AP174"/>
    <mergeCell ref="H174:H176"/>
    <mergeCell ref="I174:L176"/>
    <mergeCell ref="AP175:AP176"/>
    <mergeCell ref="L171:L173"/>
    <mergeCell ref="P171:P173"/>
    <mergeCell ref="T171:T173"/>
    <mergeCell ref="X171:X173"/>
    <mergeCell ref="Y171:AB172"/>
    <mergeCell ref="P174:P176"/>
    <mergeCell ref="T174:T176"/>
    <mergeCell ref="X174:X176"/>
    <mergeCell ref="Y174:AB175"/>
    <mergeCell ref="AL175:AM175"/>
    <mergeCell ref="T177:T179"/>
    <mergeCell ref="D183:D185"/>
    <mergeCell ref="H183:H185"/>
    <mergeCell ref="L183:L185"/>
    <mergeCell ref="P183:P185"/>
    <mergeCell ref="T183:T185"/>
    <mergeCell ref="U183:X185"/>
    <mergeCell ref="L180:L182"/>
    <mergeCell ref="P180:P182"/>
    <mergeCell ref="Q180:T182"/>
    <mergeCell ref="BO23:BQ23"/>
    <mergeCell ref="BR23:BT23"/>
    <mergeCell ref="BH24:BK24"/>
    <mergeCell ref="AY25:AY27"/>
    <mergeCell ref="BC25:BC27"/>
    <mergeCell ref="BG25:BG27"/>
    <mergeCell ref="BH25:BK26"/>
    <mergeCell ref="AH26:AI26"/>
    <mergeCell ref="AH29:AI29"/>
    <mergeCell ref="BH23:BK23"/>
    <mergeCell ref="BM23:BN23"/>
    <mergeCell ref="BD24:BG24"/>
    <mergeCell ref="AV23:AY23"/>
    <mergeCell ref="AZ23:BC23"/>
    <mergeCell ref="BD23:BG23"/>
    <mergeCell ref="AR24:AU24"/>
    <mergeCell ref="AV24:AY24"/>
    <mergeCell ref="AZ24:BC24"/>
    <mergeCell ref="H49:H51"/>
    <mergeCell ref="BU35:BV35"/>
    <mergeCell ref="AM40:AO41"/>
    <mergeCell ref="U38:X38"/>
    <mergeCell ref="Z38:AA38"/>
    <mergeCell ref="AB38:AD38"/>
    <mergeCell ref="AE38:AG38"/>
    <mergeCell ref="U39:X39"/>
    <mergeCell ref="BU26:BV26"/>
    <mergeCell ref="BC28:BC30"/>
    <mergeCell ref="BG28:BG30"/>
    <mergeCell ref="BH28:BK29"/>
    <mergeCell ref="BU29:BV29"/>
    <mergeCell ref="BG31:BG33"/>
    <mergeCell ref="BH31:BK32"/>
    <mergeCell ref="BU32:BV32"/>
    <mergeCell ref="AH32:AI32"/>
    <mergeCell ref="AH35:AI35"/>
    <mergeCell ref="BC34:BC36"/>
    <mergeCell ref="BH34:BK35"/>
    <mergeCell ref="U31:X32"/>
    <mergeCell ref="AZ31:BC33"/>
    <mergeCell ref="L49:L51"/>
    <mergeCell ref="Q49:T51"/>
    <mergeCell ref="AM42:AO43"/>
    <mergeCell ref="AM44:AO45"/>
    <mergeCell ref="AM46:AO47"/>
    <mergeCell ref="AM48:AO49"/>
    <mergeCell ref="AM50:AO51"/>
    <mergeCell ref="L40:L42"/>
    <mergeCell ref="P40:P42"/>
    <mergeCell ref="T40:T42"/>
    <mergeCell ref="U40:X41"/>
    <mergeCell ref="AH41:AI41"/>
    <mergeCell ref="P43:P45"/>
    <mergeCell ref="T43:T45"/>
    <mergeCell ref="U43:X44"/>
    <mergeCell ref="AH44:AI44"/>
    <mergeCell ref="T46:T48"/>
    <mergeCell ref="U46:X47"/>
    <mergeCell ref="AH47:AI47"/>
    <mergeCell ref="P49:P51"/>
    <mergeCell ref="U49:X50"/>
    <mergeCell ref="Y89:AB90"/>
    <mergeCell ref="AL90:AM90"/>
    <mergeCell ref="Y66:AB67"/>
    <mergeCell ref="AL67:AM67"/>
    <mergeCell ref="X69:X71"/>
    <mergeCell ref="Y69:AB70"/>
    <mergeCell ref="AL70:AM70"/>
    <mergeCell ref="P86:P88"/>
    <mergeCell ref="T86:T88"/>
    <mergeCell ref="X86:X88"/>
    <mergeCell ref="Y86:AB87"/>
    <mergeCell ref="AL87:AM87"/>
    <mergeCell ref="BA49:BE49"/>
    <mergeCell ref="Y83:AB84"/>
    <mergeCell ref="Y72:AB73"/>
    <mergeCell ref="AL73:AM73"/>
    <mergeCell ref="Y81:AB81"/>
    <mergeCell ref="AD81:AE81"/>
    <mergeCell ref="AF81:AH81"/>
    <mergeCell ref="AI81:AK81"/>
    <mergeCell ref="AL61:AM61"/>
    <mergeCell ref="Y63:AB64"/>
    <mergeCell ref="AL64:AM64"/>
    <mergeCell ref="Y60:AB61"/>
    <mergeCell ref="AH50:AI50"/>
    <mergeCell ref="C56:P56"/>
    <mergeCell ref="C58:D59"/>
    <mergeCell ref="BF49:BL49"/>
    <mergeCell ref="Y103:AB103"/>
    <mergeCell ref="AD103:AE103"/>
    <mergeCell ref="AF103:AH103"/>
    <mergeCell ref="AI103:AK103"/>
    <mergeCell ref="BA45:BE45"/>
    <mergeCell ref="BF45:BL45"/>
    <mergeCell ref="BA46:BE46"/>
    <mergeCell ref="BF46:BL46"/>
    <mergeCell ref="BA48:BE48"/>
    <mergeCell ref="BF48:BL48"/>
    <mergeCell ref="Y95:AB96"/>
    <mergeCell ref="AL96:AM96"/>
    <mergeCell ref="Y82:AB82"/>
    <mergeCell ref="Y58:AB58"/>
    <mergeCell ref="AD58:AE58"/>
    <mergeCell ref="AF58:AH58"/>
    <mergeCell ref="AI58:AK58"/>
    <mergeCell ref="Y59:AB59"/>
    <mergeCell ref="Y92:AB93"/>
    <mergeCell ref="AL93:AM93"/>
    <mergeCell ref="AL84:AM84"/>
    <mergeCell ref="AL106:AM106"/>
    <mergeCell ref="P108:P110"/>
    <mergeCell ref="T108:T110"/>
    <mergeCell ref="X108:X110"/>
    <mergeCell ref="Y108:AB109"/>
    <mergeCell ref="AL109:AM109"/>
    <mergeCell ref="Y104:AB104"/>
    <mergeCell ref="L105:L107"/>
    <mergeCell ref="P105:P107"/>
    <mergeCell ref="T105:T107"/>
    <mergeCell ref="X105:X107"/>
    <mergeCell ref="Y105:AB106"/>
    <mergeCell ref="X111:X113"/>
    <mergeCell ref="Y111:AB112"/>
    <mergeCell ref="AL112:AM112"/>
    <mergeCell ref="X114:X116"/>
    <mergeCell ref="Y114:AB115"/>
    <mergeCell ref="AL115:AM115"/>
    <mergeCell ref="Y146:AO146"/>
    <mergeCell ref="U117:X119"/>
    <mergeCell ref="P156:P158"/>
    <mergeCell ref="T156:T158"/>
    <mergeCell ref="X156:X158"/>
    <mergeCell ref="Y156:AB157"/>
    <mergeCell ref="AL157:AM157"/>
    <mergeCell ref="P143:P145"/>
    <mergeCell ref="AM123:AO124"/>
    <mergeCell ref="AM125:AO126"/>
    <mergeCell ref="AM127:AO128"/>
    <mergeCell ref="AM129:AO130"/>
    <mergeCell ref="C149:P149"/>
    <mergeCell ref="C151:D152"/>
    <mergeCell ref="I152:L152"/>
    <mergeCell ref="M152:P152"/>
    <mergeCell ref="Q152:T152"/>
    <mergeCell ref="U152:X152"/>
    <mergeCell ref="BY154:BZ154"/>
    <mergeCell ref="BC156:BC158"/>
    <mergeCell ref="BG156:BG158"/>
    <mergeCell ref="BK156:BK158"/>
    <mergeCell ref="BL156:BO157"/>
    <mergeCell ref="BY157:BZ157"/>
    <mergeCell ref="BQ151:BR151"/>
    <mergeCell ref="BS151:BU151"/>
    <mergeCell ref="BV151:BX151"/>
    <mergeCell ref="BL152:BO152"/>
    <mergeCell ref="BC153:BC155"/>
    <mergeCell ref="BG153:BG155"/>
    <mergeCell ref="BK153:BK155"/>
    <mergeCell ref="BL153:BO154"/>
    <mergeCell ref="BL151:BO151"/>
    <mergeCell ref="AZ151:BC151"/>
    <mergeCell ref="BD151:BG151"/>
    <mergeCell ref="BH151:BK151"/>
    <mergeCell ref="AZ152:BC152"/>
    <mergeCell ref="BD152:BG152"/>
    <mergeCell ref="BH152:BK152"/>
    <mergeCell ref="BY163:BZ163"/>
    <mergeCell ref="BL165:BO166"/>
    <mergeCell ref="BY166:BZ166"/>
    <mergeCell ref="X162:X164"/>
    <mergeCell ref="Y162:AB163"/>
    <mergeCell ref="AL163:AM163"/>
    <mergeCell ref="Y165:AB166"/>
    <mergeCell ref="AL166:AM166"/>
    <mergeCell ref="Y159:AB160"/>
    <mergeCell ref="AL160:AM160"/>
    <mergeCell ref="BY160:BZ160"/>
    <mergeCell ref="AU159:AU161"/>
    <mergeCell ref="AU162:AU164"/>
    <mergeCell ref="AY162:AY164"/>
    <mergeCell ref="BC162:BC164"/>
    <mergeCell ref="Y183:AB184"/>
    <mergeCell ref="AL184:AM184"/>
    <mergeCell ref="U132:X132"/>
    <mergeCell ref="Z132:AA132"/>
    <mergeCell ref="AB132:AD132"/>
    <mergeCell ref="AE132:AG132"/>
    <mergeCell ref="U133:X133"/>
    <mergeCell ref="X177:X179"/>
    <mergeCell ref="Y177:AB178"/>
    <mergeCell ref="AL178:AM178"/>
    <mergeCell ref="X180:X182"/>
    <mergeCell ref="Y180:AB181"/>
    <mergeCell ref="AL181:AM181"/>
    <mergeCell ref="AL172:AM172"/>
    <mergeCell ref="U140:X141"/>
    <mergeCell ref="AH141:AI141"/>
    <mergeCell ref="U143:X144"/>
    <mergeCell ref="AH144:AI144"/>
    <mergeCell ref="Y152:AB152"/>
    <mergeCell ref="Y153:AB154"/>
    <mergeCell ref="AL154:AM154"/>
    <mergeCell ref="Y151:AB151"/>
    <mergeCell ref="AD151:AE151"/>
    <mergeCell ref="AF151:AH151"/>
    <mergeCell ref="Q170:T170"/>
    <mergeCell ref="U170:X170"/>
    <mergeCell ref="T159:T161"/>
    <mergeCell ref="BH134:BK135"/>
    <mergeCell ref="AV137:AY139"/>
    <mergeCell ref="BD127:BJ127"/>
    <mergeCell ref="AY129:BC129"/>
    <mergeCell ref="BD129:BJ129"/>
    <mergeCell ref="AY130:BC130"/>
    <mergeCell ref="BD130:BJ130"/>
    <mergeCell ref="BG140:BG142"/>
    <mergeCell ref="BH140:BK141"/>
    <mergeCell ref="AF169:AH169"/>
    <mergeCell ref="AI169:AK169"/>
    <mergeCell ref="Y170:AB170"/>
    <mergeCell ref="AR152:AU152"/>
    <mergeCell ref="AP151:AQ152"/>
    <mergeCell ref="AR151:AU151"/>
    <mergeCell ref="AV151:AY151"/>
    <mergeCell ref="AV152:AY152"/>
    <mergeCell ref="AU156:AU158"/>
    <mergeCell ref="AV156:AY158"/>
    <mergeCell ref="AQ153:AQ155"/>
    <mergeCell ref="AR153:AU155"/>
    <mergeCell ref="L134:L136"/>
    <mergeCell ref="P134:P136"/>
    <mergeCell ref="T134:T136"/>
    <mergeCell ref="U134:X135"/>
    <mergeCell ref="AH135:AI135"/>
    <mergeCell ref="P137:P139"/>
    <mergeCell ref="T137:T139"/>
    <mergeCell ref="U137:X138"/>
    <mergeCell ref="AH138:AI138"/>
    <mergeCell ref="BU141:BV141"/>
    <mergeCell ref="AY153:AY155"/>
    <mergeCell ref="BD162:BG164"/>
    <mergeCell ref="AY159:AY161"/>
    <mergeCell ref="AZ159:BC161"/>
    <mergeCell ref="BD143:BG145"/>
    <mergeCell ref="AY126:BC126"/>
    <mergeCell ref="BD126:BJ126"/>
    <mergeCell ref="AY127:BC127"/>
    <mergeCell ref="BU135:BV135"/>
    <mergeCell ref="BC137:BC139"/>
    <mergeCell ref="BG137:BG139"/>
    <mergeCell ref="BH137:BK138"/>
    <mergeCell ref="BU138:BV138"/>
    <mergeCell ref="BH132:BK132"/>
    <mergeCell ref="BM132:BN132"/>
    <mergeCell ref="BO132:BQ132"/>
    <mergeCell ref="BR132:BT132"/>
    <mergeCell ref="BH133:BK133"/>
    <mergeCell ref="AY134:AY136"/>
    <mergeCell ref="BC134:BC136"/>
    <mergeCell ref="BG134:BG136"/>
    <mergeCell ref="BF177:BJ177"/>
    <mergeCell ref="BF179:BJ179"/>
    <mergeCell ref="BF180:BJ180"/>
    <mergeCell ref="BC143:BC145"/>
    <mergeCell ref="BH143:BK144"/>
    <mergeCell ref="BU144:BV144"/>
    <mergeCell ref="BG159:BG161"/>
    <mergeCell ref="BK159:BK161"/>
    <mergeCell ref="BL159:BO160"/>
    <mergeCell ref="BF176:BJ176"/>
    <mergeCell ref="BK162:BK164"/>
    <mergeCell ref="BL162:BO163"/>
    <mergeCell ref="BK180:BO180"/>
  </mergeCells>
  <phoneticPr fontId="4"/>
  <printOptions horizontalCentered="1" verticalCentered="1"/>
  <pageMargins left="0" right="0" top="0" bottom="0" header="0.51181102362204722" footer="0.51181102362204722"/>
  <pageSetup paperSize="9" scale="60" fitToHeight="2" orientation="portrait" verticalDpi="300" r:id="rId1"/>
  <headerFooter alignWithMargins="0"/>
  <rowBreaks count="1" manualBreakCount="1">
    <brk id="100" max="6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/>
  <dimension ref="B1:J39"/>
  <sheetViews>
    <sheetView view="pageBreakPreview" zoomScaleNormal="100" zoomScaleSheetLayoutView="100" workbookViewId="0">
      <selection activeCell="B3" sqref="B3"/>
    </sheetView>
  </sheetViews>
  <sheetFormatPr defaultColWidth="9" defaultRowHeight="24.9" customHeight="1" x14ac:dyDescent="0.2"/>
  <cols>
    <col min="1" max="1" width="1.77734375" style="61" customWidth="1"/>
    <col min="2" max="2" width="10.6640625" style="61" customWidth="1"/>
    <col min="3" max="5" width="11.6640625" style="61" customWidth="1"/>
    <col min="6" max="6" width="1.88671875" style="61" customWidth="1"/>
    <col min="7" max="7" width="10.6640625" style="61" customWidth="1"/>
    <col min="8" max="10" width="11.6640625" style="61" customWidth="1"/>
    <col min="11" max="11" width="0.77734375" style="61" customWidth="1"/>
    <col min="12" max="14" width="9" style="61"/>
    <col min="15" max="15" width="3.6640625" style="61" customWidth="1"/>
    <col min="16" max="16384" width="9" style="61"/>
  </cols>
  <sheetData>
    <row r="1" spans="2:10" ht="17.100000000000001" customHeight="1" x14ac:dyDescent="0.2"/>
    <row r="2" spans="2:10" ht="17.100000000000001" customHeight="1" x14ac:dyDescent="0.2"/>
    <row r="3" spans="2:10" ht="17.100000000000001" customHeight="1" x14ac:dyDescent="0.2">
      <c r="D3" s="62" t="s">
        <v>34</v>
      </c>
      <c r="E3" s="63"/>
      <c r="F3" s="63"/>
      <c r="G3" s="64" t="s">
        <v>48</v>
      </c>
    </row>
    <row r="4" spans="2:10" ht="17.100000000000001" customHeight="1" x14ac:dyDescent="0.2"/>
    <row r="5" spans="2:10" ht="17.100000000000001" customHeight="1" x14ac:dyDescent="0.2">
      <c r="D5" s="65"/>
      <c r="E5" s="62" t="s">
        <v>16</v>
      </c>
      <c r="F5" s="62"/>
      <c r="G5" s="62"/>
    </row>
    <row r="6" spans="2:10" ht="17.100000000000001" customHeight="1" x14ac:dyDescent="0.2"/>
    <row r="7" spans="2:10" ht="17.100000000000001" customHeight="1" x14ac:dyDescent="0.2">
      <c r="C7" s="61" t="s">
        <v>17</v>
      </c>
    </row>
    <row r="8" spans="2:10" ht="17.100000000000001" customHeight="1" x14ac:dyDescent="0.2">
      <c r="C8" s="61" t="s">
        <v>18</v>
      </c>
    </row>
    <row r="9" spans="2:10" ht="17.100000000000001" customHeight="1" x14ac:dyDescent="0.2"/>
    <row r="10" spans="2:10" ht="17.100000000000001" customHeight="1" x14ac:dyDescent="0.2">
      <c r="C10" s="61" t="s">
        <v>193</v>
      </c>
      <c r="D10" s="75"/>
    </row>
    <row r="11" spans="2:10" ht="17.100000000000001" customHeight="1" x14ac:dyDescent="0.2"/>
    <row r="12" spans="2:10" ht="17.100000000000001" customHeight="1" x14ac:dyDescent="0.2">
      <c r="C12" s="61" t="s">
        <v>195</v>
      </c>
    </row>
    <row r="13" spans="2:10" ht="17.100000000000001" customHeight="1" x14ac:dyDescent="0.2"/>
    <row r="14" spans="2:10" ht="17.100000000000001" customHeight="1" x14ac:dyDescent="0.2">
      <c r="C14" s="76" t="s">
        <v>194</v>
      </c>
    </row>
    <row r="15" spans="2:10" ht="17.100000000000001" customHeight="1" x14ac:dyDescent="0.2"/>
    <row r="16" spans="2:10" ht="27.9" customHeight="1" x14ac:dyDescent="0.2">
      <c r="B16" s="66"/>
      <c r="C16" s="66" t="s">
        <v>46</v>
      </c>
      <c r="D16" s="66" t="s">
        <v>47</v>
      </c>
      <c r="E16" s="66"/>
      <c r="F16" s="57"/>
      <c r="G16" s="66"/>
      <c r="H16" s="66" t="s">
        <v>46</v>
      </c>
      <c r="I16" s="66" t="s">
        <v>47</v>
      </c>
      <c r="J16" s="66"/>
    </row>
    <row r="17" spans="2:10" ht="15.6" customHeight="1" x14ac:dyDescent="0.2">
      <c r="B17" s="461" t="s">
        <v>40</v>
      </c>
      <c r="C17" s="464" t="str">
        <f>結果!BA45</f>
        <v>内田大登</v>
      </c>
      <c r="D17" s="464" t="str">
        <f>結果!BA48</f>
        <v>森勇気</v>
      </c>
      <c r="E17" s="56"/>
      <c r="F17" s="57"/>
      <c r="G17" s="461" t="s">
        <v>43</v>
      </c>
      <c r="H17" s="464" t="str">
        <f>結果!AP108</f>
        <v>長原芽美</v>
      </c>
      <c r="I17" s="457" t="str">
        <f>結果!AP112</f>
        <v>薦田あかね</v>
      </c>
      <c r="J17" s="457"/>
    </row>
    <row r="18" spans="2:10" ht="15.6" customHeight="1" x14ac:dyDescent="0.2">
      <c r="B18" s="462"/>
      <c r="C18" s="458"/>
      <c r="D18" s="458"/>
      <c r="E18" s="179"/>
      <c r="F18" s="57"/>
      <c r="G18" s="462"/>
      <c r="H18" s="458"/>
      <c r="I18" s="458"/>
      <c r="J18" s="458"/>
    </row>
    <row r="19" spans="2:10" ht="15.6" customHeight="1" x14ac:dyDescent="0.2">
      <c r="B19" s="462"/>
      <c r="C19" s="465" t="str">
        <f>結果!BA46</f>
        <v>伊藤洸弥</v>
      </c>
      <c r="D19" s="465" t="str">
        <f>結果!BA49</f>
        <v>日下大雅</v>
      </c>
      <c r="E19" s="179"/>
      <c r="F19" s="57"/>
      <c r="G19" s="462"/>
      <c r="H19" s="465" t="str">
        <f>結果!AP109</f>
        <v>塩出亜紀</v>
      </c>
      <c r="I19" s="459" t="str">
        <f>結果!AP113</f>
        <v>石川紫</v>
      </c>
      <c r="J19" s="459"/>
    </row>
    <row r="20" spans="2:10" ht="15.6" customHeight="1" x14ac:dyDescent="0.2">
      <c r="B20" s="463"/>
      <c r="C20" s="460"/>
      <c r="D20" s="460"/>
      <c r="E20" s="58"/>
      <c r="F20" s="57"/>
      <c r="G20" s="463"/>
      <c r="H20" s="460"/>
      <c r="I20" s="460"/>
      <c r="J20" s="460"/>
    </row>
    <row r="21" spans="2:10" ht="15.6" customHeight="1" x14ac:dyDescent="0.2">
      <c r="B21" s="461" t="s">
        <v>41</v>
      </c>
      <c r="C21" s="464" t="str">
        <f>結果!AP67</f>
        <v>長野祐也</v>
      </c>
      <c r="D21" s="464" t="str">
        <f>結果!AP71</f>
        <v>石崎健</v>
      </c>
      <c r="E21" s="464"/>
      <c r="F21" s="57"/>
      <c r="G21" s="461" t="s">
        <v>44</v>
      </c>
      <c r="H21" s="464" t="str">
        <f>結果!AP117</f>
        <v>清水梨緒奈</v>
      </c>
      <c r="I21" s="464" t="s">
        <v>37</v>
      </c>
      <c r="J21" s="464"/>
    </row>
    <row r="22" spans="2:10" ht="15.6" customHeight="1" x14ac:dyDescent="0.2">
      <c r="B22" s="462"/>
      <c r="C22" s="458"/>
      <c r="D22" s="458"/>
      <c r="E22" s="458"/>
      <c r="F22" s="57"/>
      <c r="G22" s="462"/>
      <c r="H22" s="458"/>
      <c r="I22" s="458"/>
      <c r="J22" s="458"/>
    </row>
    <row r="23" spans="2:10" ht="15.6" customHeight="1" x14ac:dyDescent="0.2">
      <c r="B23" s="462"/>
      <c r="C23" s="465" t="str">
        <f>結果!AP68</f>
        <v>柚山治</v>
      </c>
      <c r="D23" s="465" t="str">
        <f>結果!AP72</f>
        <v>立川真也</v>
      </c>
      <c r="E23" s="465"/>
      <c r="F23" s="57"/>
      <c r="G23" s="462"/>
      <c r="H23" s="465" t="str">
        <f>結果!AP118</f>
        <v>井川優杏</v>
      </c>
      <c r="I23" s="465" t="s">
        <v>37</v>
      </c>
      <c r="J23" s="465"/>
    </row>
    <row r="24" spans="2:10" ht="15.6" customHeight="1" x14ac:dyDescent="0.2">
      <c r="B24" s="463"/>
      <c r="C24" s="460"/>
      <c r="D24" s="460"/>
      <c r="E24" s="460"/>
      <c r="F24" s="57"/>
      <c r="G24" s="463"/>
      <c r="H24" s="460"/>
      <c r="I24" s="460"/>
      <c r="J24" s="460"/>
    </row>
    <row r="25" spans="2:10" ht="15.6" customHeight="1" x14ac:dyDescent="0.2">
      <c r="B25" s="461" t="s">
        <v>42</v>
      </c>
      <c r="C25" s="464" t="str">
        <f>結果!AP90</f>
        <v>大西英翔</v>
      </c>
      <c r="D25" s="464" t="str">
        <f>結果!AP94</f>
        <v>眞鍋頼斗</v>
      </c>
      <c r="E25" s="464"/>
      <c r="F25" s="57"/>
      <c r="G25" s="461" t="s">
        <v>45</v>
      </c>
      <c r="H25" s="464" t="str">
        <f>結果!AY126</f>
        <v>森川里香</v>
      </c>
      <c r="I25" s="457" t="str">
        <f>結果!AY129</f>
        <v>内田琴羽</v>
      </c>
      <c r="J25" s="464"/>
    </row>
    <row r="26" spans="2:10" ht="15.6" customHeight="1" x14ac:dyDescent="0.2">
      <c r="B26" s="462"/>
      <c r="C26" s="458"/>
      <c r="D26" s="458"/>
      <c r="E26" s="458"/>
      <c r="F26" s="57"/>
      <c r="G26" s="462"/>
      <c r="H26" s="458"/>
      <c r="I26" s="458"/>
      <c r="J26" s="458"/>
    </row>
    <row r="27" spans="2:10" ht="15.6" customHeight="1" x14ac:dyDescent="0.2">
      <c r="B27" s="462"/>
      <c r="C27" s="465" t="str">
        <f>結果!AP91</f>
        <v>大西右恭</v>
      </c>
      <c r="D27" s="465" t="str">
        <f>結果!AP95</f>
        <v>大石修伍</v>
      </c>
      <c r="E27" s="465"/>
      <c r="F27" s="57"/>
      <c r="G27" s="462"/>
      <c r="H27" s="465" t="str">
        <f>結果!AY127</f>
        <v>合田直子</v>
      </c>
      <c r="I27" s="459" t="str">
        <f>結果!AY130</f>
        <v>鈴木莉彩</v>
      </c>
      <c r="J27" s="465"/>
    </row>
    <row r="28" spans="2:10" ht="15.6" customHeight="1" x14ac:dyDescent="0.2">
      <c r="B28" s="463"/>
      <c r="C28" s="460"/>
      <c r="D28" s="460"/>
      <c r="E28" s="460"/>
      <c r="F28" s="57"/>
      <c r="G28" s="463"/>
      <c r="H28" s="460"/>
      <c r="I28" s="460"/>
      <c r="J28" s="460"/>
    </row>
    <row r="29" spans="2:10" ht="15.6" customHeight="1" x14ac:dyDescent="0.2">
      <c r="B29" s="54"/>
      <c r="C29" s="55"/>
      <c r="D29" s="55"/>
      <c r="E29" s="54"/>
      <c r="F29" s="59"/>
      <c r="G29" s="54"/>
      <c r="H29" s="55"/>
      <c r="I29" s="55"/>
      <c r="J29" s="54"/>
    </row>
    <row r="30" spans="2:10" ht="27.9" customHeight="1" x14ac:dyDescent="0.2">
      <c r="B30" s="474"/>
      <c r="C30" s="475"/>
      <c r="D30" s="66" t="s">
        <v>46</v>
      </c>
      <c r="E30" s="66" t="s">
        <v>47</v>
      </c>
      <c r="F30" s="68"/>
    </row>
    <row r="31" spans="2:10" ht="15.6" customHeight="1" x14ac:dyDescent="0.2">
      <c r="B31" s="461" t="s">
        <v>196</v>
      </c>
      <c r="C31" s="469"/>
      <c r="D31" s="464" t="str">
        <f>結果!BF176</f>
        <v>清水雄陽</v>
      </c>
      <c r="E31" s="464" t="str">
        <f>結果!BF179</f>
        <v>尾﨑葉太</v>
      </c>
      <c r="F31" s="69"/>
      <c r="G31" s="68"/>
      <c r="H31" s="68"/>
      <c r="I31" s="68"/>
    </row>
    <row r="32" spans="2:10" ht="15.6" customHeight="1" x14ac:dyDescent="0.2">
      <c r="B32" s="470"/>
      <c r="C32" s="471"/>
      <c r="D32" s="458"/>
      <c r="E32" s="458"/>
      <c r="F32" s="60"/>
    </row>
    <row r="33" spans="2:10" ht="15.6" customHeight="1" x14ac:dyDescent="0.2">
      <c r="B33" s="470"/>
      <c r="C33" s="471"/>
      <c r="D33" s="465" t="str">
        <f>結果!BF177</f>
        <v>坂上想磨</v>
      </c>
      <c r="E33" s="465" t="str">
        <f>結果!BF180</f>
        <v>川上俊満</v>
      </c>
      <c r="F33" s="69"/>
    </row>
    <row r="34" spans="2:10" ht="15.6" customHeight="1" x14ac:dyDescent="0.2">
      <c r="B34" s="472"/>
      <c r="C34" s="473"/>
      <c r="D34" s="460"/>
      <c r="E34" s="460"/>
      <c r="F34" s="60"/>
    </row>
    <row r="35" spans="2:10" ht="15.6" customHeight="1" x14ac:dyDescent="0.2">
      <c r="B35" s="67"/>
      <c r="C35" s="67"/>
      <c r="D35" s="67"/>
      <c r="E35" s="67"/>
      <c r="F35" s="67"/>
      <c r="G35" s="67"/>
      <c r="H35" s="67"/>
      <c r="I35" s="67"/>
      <c r="J35" s="67"/>
    </row>
    <row r="36" spans="2:10" ht="80.25" customHeight="1" x14ac:dyDescent="0.2">
      <c r="B36" s="466" t="s">
        <v>38</v>
      </c>
      <c r="C36" s="467"/>
      <c r="D36" s="467"/>
      <c r="E36" s="467"/>
      <c r="F36" s="467"/>
      <c r="G36" s="467"/>
      <c r="H36" s="467"/>
      <c r="I36" s="467"/>
      <c r="J36" s="468"/>
    </row>
    <row r="37" spans="2:10" ht="9" customHeight="1" x14ac:dyDescent="0.2">
      <c r="B37" s="67"/>
      <c r="C37" s="67"/>
      <c r="D37" s="67"/>
      <c r="E37" s="67"/>
      <c r="F37" s="67"/>
      <c r="G37" s="67"/>
      <c r="H37" s="67"/>
      <c r="I37" s="67"/>
      <c r="J37" s="67"/>
    </row>
    <row r="38" spans="2:10" ht="24.9" customHeight="1" x14ac:dyDescent="0.2">
      <c r="B38" s="67"/>
      <c r="C38" s="67"/>
      <c r="D38" s="67"/>
      <c r="E38" s="67"/>
      <c r="F38" s="67"/>
      <c r="G38" s="67"/>
      <c r="H38" s="67"/>
      <c r="I38" s="67"/>
      <c r="J38" s="67"/>
    </row>
    <row r="39" spans="2:10" ht="24.9" customHeight="1" x14ac:dyDescent="0.2">
      <c r="B39" s="67"/>
      <c r="C39" s="67"/>
      <c r="D39" s="67"/>
      <c r="E39" s="67"/>
      <c r="F39" s="67"/>
      <c r="G39" s="67"/>
      <c r="H39" s="67"/>
      <c r="I39" s="67"/>
      <c r="J39" s="67"/>
    </row>
  </sheetData>
  <mergeCells count="47">
    <mergeCell ref="B31:C34"/>
    <mergeCell ref="D17:D18"/>
    <mergeCell ref="D19:D20"/>
    <mergeCell ref="D31:D32"/>
    <mergeCell ref="E31:E32"/>
    <mergeCell ref="D33:D34"/>
    <mergeCell ref="E33:E34"/>
    <mergeCell ref="E21:E22"/>
    <mergeCell ref="E23:E24"/>
    <mergeCell ref="E25:E26"/>
    <mergeCell ref="E27:E28"/>
    <mergeCell ref="C21:C22"/>
    <mergeCell ref="D21:D22"/>
    <mergeCell ref="B30:C30"/>
    <mergeCell ref="C27:C28"/>
    <mergeCell ref="D27:D28"/>
    <mergeCell ref="H27:H28"/>
    <mergeCell ref="I27:I28"/>
    <mergeCell ref="G25:G28"/>
    <mergeCell ref="B17:B20"/>
    <mergeCell ref="H17:H18"/>
    <mergeCell ref="I17:I18"/>
    <mergeCell ref="H19:H20"/>
    <mergeCell ref="I19:I20"/>
    <mergeCell ref="C17:C18"/>
    <mergeCell ref="C19:C20"/>
    <mergeCell ref="J25:J26"/>
    <mergeCell ref="J27:J28"/>
    <mergeCell ref="H21:H22"/>
    <mergeCell ref="G21:G24"/>
    <mergeCell ref="B36:J36"/>
    <mergeCell ref="B25:B28"/>
    <mergeCell ref="B21:B24"/>
    <mergeCell ref="I21:I22"/>
    <mergeCell ref="C23:C24"/>
    <mergeCell ref="D23:D24"/>
    <mergeCell ref="H23:H24"/>
    <mergeCell ref="I23:I24"/>
    <mergeCell ref="C25:C26"/>
    <mergeCell ref="D25:D26"/>
    <mergeCell ref="H25:H26"/>
    <mergeCell ref="I25:I26"/>
    <mergeCell ref="J17:J18"/>
    <mergeCell ref="J19:J20"/>
    <mergeCell ref="G17:G20"/>
    <mergeCell ref="J21:J22"/>
    <mergeCell ref="J23:J24"/>
  </mergeCells>
  <phoneticPr fontId="5"/>
  <printOptions horizontalCentered="1"/>
  <pageMargins left="0" right="0" top="0.78740157480314965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</vt:lpstr>
      <vt:lpstr>提出</vt:lpstr>
      <vt:lpstr>結果!Print_Area</vt:lpstr>
      <vt:lpstr>提出!Print_Area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creator>高橋  良計</dc:creator>
  <cp:lastModifiedBy>Owner</cp:lastModifiedBy>
  <cp:lastPrinted>2020-12-02T11:41:20Z</cp:lastPrinted>
  <dcterms:created xsi:type="dcterms:W3CDTF">2003-02-27T14:44:25Z</dcterms:created>
  <dcterms:modified xsi:type="dcterms:W3CDTF">2020-12-02T11:41:33Z</dcterms:modified>
</cp:coreProperties>
</file>